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5480" windowHeight="111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<sst xmlns="http://schemas.openxmlformats.org/spreadsheetml/2006/main" count="1210" uniqueCount="581">
  <si>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</si>
  <si>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</si>
  <si>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</si>
  <si>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</si>
  <si>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</si>
  <si>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</si>
  <si>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</si>
  <si>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</si>
  <si>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</si>
  <si>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</si>
  <si>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</si>
  <si>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</si>
  <si>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</si>
  <si>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</si>
  <si>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</si>
  <si>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</si>
  <si>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</si>
  <si>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</si>
  <si>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</si>
  <si>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</si>
  <si>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</si>
  <si>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</si>
  <si>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притока</t>
  </si>
  <si>
    <t>число прибывших на 10000 человек населения</t>
  </si>
  <si>
    <t>Коэффициент миграционного оттока</t>
  </si>
  <si>
    <t>число выбывших на 10000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</si>
  <si>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</si>
  <si>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</si>
  <si>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</si>
  <si>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</si>
  <si>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</si>
  <si>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</si>
  <si>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</si>
  <si>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</si>
  <si>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</si>
  <si>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% к предыдущему году в постоянных основных ценах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</si>
  <si>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</si>
  <si>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</si>
  <si>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</si>
  <si>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</si>
  <si>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</si>
  <si>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отгрузки - РАЗДЕЛ С: Добыча полезных ископаемых</t>
  </si>
  <si>
    <t>Индекс-дефлятор отрузки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</si>
  <si>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</si>
  <si>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</si>
  <si>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отгрузки - Подраздел CA: Добыча топливно-энергетических полезных ископаемых</t>
  </si>
  <si>
    <t>Индекс-дефлятор отрузки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</si>
  <si>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</si>
  <si>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</si>
  <si>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отгрузки - Подраздел CB: Добыча полезных ископаемых, кроме топливно-энергетических</t>
  </si>
  <si>
    <t>Индекс-дефлятор отрузки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</si>
  <si>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</si>
  <si>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</si>
  <si>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</si>
  <si>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отгрузки - РАЗДЕЛ D: Обрабатывающие производства</t>
  </si>
  <si>
    <t>Индекс-дефлятор отрузки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</si>
  <si>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</si>
  <si>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</si>
  <si>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отгрузки -Подраздел DA: Производство пищевых продуктов, включая напитки, и табака</t>
  </si>
  <si>
    <t>Индекс-дефлятор отрузки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</si>
  <si>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</si>
  <si>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</si>
  <si>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отгрузки -Подраздел DB: Текстильное и швейное производство</t>
  </si>
  <si>
    <t>Индекс-дефлятор отрузки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</si>
  <si>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</si>
  <si>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</si>
  <si>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отгрузки -Подраздел DC: Производство кожи, изделий из кожи и производство обуви</t>
  </si>
  <si>
    <t>Индекс-дефлятор отрузки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</si>
  <si>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</si>
  <si>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</si>
  <si>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отгрузки -Подраздел DD: Обработка древесины и производство изделий из дерева</t>
  </si>
  <si>
    <t>Индекс-дефлятор отрузки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</si>
  <si>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</si>
  <si>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</si>
  <si>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отгрузки - Подраздел DE: Целлюлозно-бумажное производство; издательская и полиграфическая деятельность</t>
  </si>
  <si>
    <t>Индекс-дефлятор отрузки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</si>
  <si>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</si>
  <si>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</si>
  <si>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отгрузки - Подраздел DF: Производство кокса, нефтепродуктов </t>
  </si>
  <si>
    <t xml:space="preserve">Индекс-дефлятор отрузки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</si>
  <si>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</si>
  <si>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</si>
  <si>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отгрузки - Подраздел DG: Химическое производство</t>
  </si>
  <si>
    <t>Индекс-дефлятор отрузки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</si>
  <si>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</si>
  <si>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</si>
  <si>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отгрузки - Подраздел DH: Производство резиновых и пластмассовых изделий</t>
  </si>
  <si>
    <t>Индекс-дефлятор отрузки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</si>
  <si>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</si>
  <si>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</si>
  <si>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отгрузки - Подраздел DI: Производство прочих неметаллических минеральных продуктов</t>
  </si>
  <si>
    <t>Индекс-дефлятор отрузки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</si>
  <si>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</si>
  <si>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</si>
  <si>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отгрузки - Подраздел DJ: Металлургическое производство и производство готовых металлических изделий</t>
  </si>
  <si>
    <t>Индекс-дефлятор отрузки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</si>
  <si>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</si>
  <si>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</si>
  <si>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отгрузки - Подраздел DK: Производство машин и оборудования (без производства оружия и боеприпасов)</t>
  </si>
  <si>
    <t>Индекс-дефлятор отрузки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</si>
  <si>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</si>
  <si>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</si>
  <si>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отгрузки - Подраздел DL: Производство электрооборудования, электронного и оптического оборудования</t>
  </si>
  <si>
    <t>Индекс-дефлятор отрузки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</si>
  <si>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</si>
  <si>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</si>
  <si>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отгрузки - Подраздел DM: Производство транспортных средств и оборудования</t>
  </si>
  <si>
    <t>Индекс-дефлятор отрузки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</si>
  <si>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</si>
  <si>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</si>
  <si>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отгрузки - Подраздел DN: Прочие производства</t>
  </si>
  <si>
    <t>Индекс-дефлятор отрузки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</si>
  <si>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</si>
  <si>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</si>
  <si>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</si>
  <si>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отгрузки - РАЗДЕЛ E: Производство и распределение электроэнергии, газа и воды</t>
  </si>
  <si>
    <t>Индекс-дефлятор отгрузки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</si>
  <si>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</si>
  <si>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</si>
  <si>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</si>
  <si>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</si>
  <si>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</si>
  <si>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</si>
  <si>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</si>
  <si>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</si>
  <si>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</si>
  <si>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</si>
  <si>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</si>
  <si>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</si>
  <si>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</si>
  <si>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</si>
  <si>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</si>
  <si>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непромышленным потребителям </t>
  </si>
  <si>
    <t>за период с начала года к соотв. периоду предыдущего года,%</t>
  </si>
  <si>
    <t xml:space="preserve">   электроэнергия, отпущенная транспорту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</si>
  <si>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</si>
  <si>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</si>
  <si>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</si>
  <si>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</si>
  <si>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</si>
  <si>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в сопоставимых ценах; % к предыдущему году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</si>
  <si>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</si>
  <si>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</si>
  <si>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</si>
  <si>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</si>
  <si>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</si>
  <si>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</si>
  <si>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</si>
  <si>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</si>
  <si>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</si>
  <si>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</si>
  <si>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</si>
  <si>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</si>
  <si>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</si>
  <si>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</si>
  <si>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</si>
  <si>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</si>
  <si>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</si>
  <si>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</si>
  <si>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</si>
  <si>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</si>
  <si>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</si>
  <si>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</si>
  <si>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</si>
  <si>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почтовая и спецсвязь</t>
  </si>
  <si>
    <t>междугородная, внутризоновая и международная телефонная связь</t>
  </si>
  <si>
    <t>местная телефонная связь</t>
  </si>
  <si>
    <t>документальная электросвязь</t>
  </si>
  <si>
    <t>подвижная связь</t>
  </si>
  <si>
    <t>Наличие персональных компьютеров</t>
  </si>
  <si>
    <t>шт.</t>
  </si>
  <si>
    <t xml:space="preserve">          в том числе подключенных к сети Интернет</t>
  </si>
  <si>
    <t>Наличие квартирных телефонных аппаратов сети общего пользования на 1000 человек населения</t>
  </si>
  <si>
    <t>на конец года; шт.</t>
  </si>
  <si>
    <t>Охват населения:</t>
  </si>
  <si>
    <t>телевизионным вещанием</t>
  </si>
  <si>
    <t>на конец года; в процентах</t>
  </si>
  <si>
    <t>радиовещанием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</si>
  <si>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</si>
  <si>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</si>
  <si>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</si>
  <si>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</si>
  <si>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</si>
  <si>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</si>
  <si>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</si>
  <si>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</si>
  <si>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</si>
  <si>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</si>
  <si>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</si>
  <si>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</si>
  <si>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</si>
  <si>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</si>
  <si>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</si>
  <si>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</si>
  <si>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</si>
  <si>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</si>
  <si>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</si>
  <si>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</si>
  <si>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</si>
  <si>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</si>
  <si>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</si>
  <si>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</si>
  <si>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</si>
  <si>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</si>
  <si>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</si>
  <si>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</si>
  <si>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</si>
  <si>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</si>
  <si>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</si>
  <si>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</si>
  <si>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</si>
  <si>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</si>
  <si>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</si>
  <si>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</si>
  <si>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</si>
  <si>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</si>
  <si>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</si>
  <si>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</si>
  <si>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</si>
  <si>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</si>
  <si>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</si>
  <si>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</si>
  <si>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</si>
  <si>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</si>
  <si>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</si>
  <si>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</si>
  <si>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</si>
  <si>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</si>
  <si>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</si>
  <si>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</si>
  <si>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</si>
  <si>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</si>
  <si>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</si>
  <si>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</si>
  <si>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</si>
  <si>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</si>
  <si>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</si>
  <si>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</si>
  <si>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</si>
  <si>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</si>
  <si>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</si>
  <si>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</si>
  <si>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</si>
  <si>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</si>
  <si>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</si>
  <si>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</si>
  <si>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</si>
  <si>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</si>
  <si>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</si>
  <si>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</si>
  <si>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</si>
  <si>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</si>
  <si>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</si>
  <si>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</si>
  <si>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</si>
  <si>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</t>
  </si>
  <si>
    <t>декабрь к декабрю предыдущего года, %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</si>
  <si>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</si>
  <si>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</si>
  <si>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</si>
  <si>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</si>
  <si>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</si>
  <si>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Индекс потребительских цен на продукцию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</si>
  <si>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</si>
  <si>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</si>
  <si>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</si>
  <si>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</si>
  <si>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</si>
  <si>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</si>
  <si>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</si>
  <si>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</si>
  <si>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</si>
  <si>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</si>
  <si>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</si>
  <si>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</si>
  <si>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</si>
  <si>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</si>
  <si>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</si>
  <si>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</si>
  <si>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Объем платных слуг населению, в том числе:</t>
  </si>
  <si>
    <t>бытовые услуги</t>
  </si>
  <si>
    <t>млн. руб. в ценах соответствующих лет</t>
  </si>
  <si>
    <t>транспортные услуги</t>
  </si>
  <si>
    <t>услуги связи</t>
  </si>
  <si>
    <t>жилищные услуги</t>
  </si>
  <si>
    <t>коммунальные услуги</t>
  </si>
  <si>
    <t>услуги культуры</t>
  </si>
  <si>
    <t>туристские услуги</t>
  </si>
  <si>
    <t>услуги гостиниц и аналогичных мест размещения</t>
  </si>
  <si>
    <t> услуги физической культуры  и спорта</t>
  </si>
  <si>
    <t> медицинские услуги</t>
  </si>
  <si>
    <t>санаторно-оздоровительные услуги</t>
  </si>
  <si>
    <t>ветеринарные услуги</t>
  </si>
  <si>
    <t>услуги правового характера</t>
  </si>
  <si>
    <t>услуги системы образования</t>
  </si>
  <si>
    <t>социальные услуги, предоставляемые гражданам пожилого возраста и инвалидам</t>
  </si>
  <si>
    <t>прочие виды платных услуг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</si>
  <si>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</si>
  <si>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</si>
  <si>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</si>
  <si>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</si>
  <si>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</si>
  <si>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</si>
  <si>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</si>
  <si>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</si>
  <si>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</si>
  <si>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</si>
  <si>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</si>
  <si>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</si>
  <si>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</si>
  <si>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</si>
  <si>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</si>
  <si>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</si>
  <si>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5. Малое и среднее предпринимательство</t>
  </si>
  <si>
    <t>Среднее предпринимательство</t>
  </si>
  <si>
    <t>Число средних предприятий (на конец года)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</si>
  <si>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</si>
  <si>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</si>
  <si>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</si>
  <si>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</si>
  <si>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</si>
  <si>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</si>
  <si>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</si>
  <si>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</si>
  <si>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</si>
  <si>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</si>
  <si>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Среднесписочная численность работников (без внешних совместителей)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</si>
  <si>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</si>
  <si>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</si>
  <si>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</si>
  <si>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Оборот средних предприятий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</si>
  <si>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</si>
  <si>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</si>
  <si>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</si>
  <si>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Выручка средних предприятий</t>
  </si>
  <si>
    <t>млрд. руб.</t>
  </si>
  <si>
    <t>Малое предпринимательство, включая микропредприятия</t>
  </si>
  <si>
    <t>Число малых предприятий, включая микропредприятия (на конец года)</t>
  </si>
  <si>
    <t>Оборот малых предприятий, включая микропредприятия</t>
  </si>
  <si>
    <t>Выручка малых предприятий, включая микропредприятия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</si>
  <si>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</si>
  <si>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</si>
  <si>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</si>
  <si>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в постоянных ценах; % к предыдущему году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</si>
  <si>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</si>
  <si>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</si>
  <si>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</si>
  <si>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</si>
  <si>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</si>
  <si>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</si>
  <si>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</si>
  <si>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</si>
  <si>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</si>
  <si>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</si>
  <si>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</si>
  <si>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</si>
  <si>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</si>
  <si>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</si>
  <si>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</si>
  <si>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</si>
  <si>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</si>
  <si>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</si>
  <si>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</si>
  <si>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</si>
  <si>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</si>
  <si>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</si>
  <si>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</si>
  <si>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</si>
  <si>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</si>
  <si>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</si>
  <si>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</si>
  <si>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</si>
  <si>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</si>
  <si>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</si>
  <si>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</si>
  <si>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</si>
  <si>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</si>
  <si>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</si>
  <si>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</si>
  <si>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</si>
  <si>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</si>
  <si>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</si>
  <si>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</si>
  <si>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</si>
  <si>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</si>
  <si>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</si>
  <si>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</si>
  <si>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</si>
  <si>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</si>
  <si>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</si>
  <si>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</si>
  <si>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</si>
  <si>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 xml:space="preserve">       в том числе: средства от эмиссии акций </t>
  </si>
  <si>
    <t>Ввод в действие основных фондов в ценах соответствующих лет</t>
  </si>
  <si>
    <t>Коэффициент обновления основных фондов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</si>
  <si>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</si>
  <si>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</si>
  <si>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</si>
  <si>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</si>
  <si>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</si>
  <si>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</si>
  <si>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</t>
  </si>
  <si>
    <t>портфельные</t>
  </si>
  <si>
    <t>прочие</t>
  </si>
  <si>
    <t>7. Финансы</t>
  </si>
  <si>
    <t xml:space="preserve">Доходы консолидированных бюджетов субъектов Российской Федерации </t>
  </si>
  <si>
    <t>Прибыль прибыльных организаций</t>
  </si>
  <si>
    <t>млн.руб.</t>
  </si>
  <si>
    <t>Справочно: сальдо прибылей и убытков</t>
  </si>
  <si>
    <t>Амортизация основных фондов, начисленная за год</t>
  </si>
  <si>
    <t>Налоги на прибыль, доходы</t>
  </si>
  <si>
    <t>налог на прибыль организаций</t>
  </si>
  <si>
    <t>налог на доходы физических лиц</t>
  </si>
  <si>
    <t>Страховые взносы на обязательное социальное страхование</t>
  </si>
  <si>
    <t>Налоги на товары (работы, услуги), реализуемые на территории Российской Федерации</t>
  </si>
  <si>
    <t>из них:</t>
  </si>
  <si>
    <t xml:space="preserve">налог на добавленную стоимость </t>
  </si>
  <si>
    <t xml:space="preserve">акцизы </t>
  </si>
  <si>
    <t>Специальные налоговые режимы</t>
  </si>
  <si>
    <t>Налог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</si>
  <si>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</si>
  <si>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</si>
  <si>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</si>
  <si>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</si>
  <si>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</si>
  <si>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</si>
  <si>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</si>
  <si>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</si>
  <si>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в федеральный бюджет</t>
  </si>
  <si>
    <t>часть отчислений на социальные нужды, централизуемых государственными внебюджетными фондами</t>
  </si>
  <si>
    <t>Средства, получаемые от федерального уровня власти</t>
  </si>
  <si>
    <t>из федерального бюджета</t>
  </si>
  <si>
    <t>от государственных внебюджетных фондов</t>
  </si>
  <si>
    <t xml:space="preserve">Расходы консолидированных бюджетов субъектов Российской Федерации </t>
  </si>
  <si>
    <t>Инвестиции в основной капитал за счет прибыли, остающейся в распоряжении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</si>
  <si>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</si>
  <si>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</si>
  <si>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</si>
  <si>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</si>
  <si>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</si>
  <si>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</si>
  <si>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</si>
  <si>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</si>
  <si>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</si>
  <si>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</si>
  <si>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</si>
  <si>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</si>
  <si>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</si>
  <si>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</si>
  <si>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</si>
  <si>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</si>
  <si>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</si>
  <si>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</si>
  <si>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</si>
  <si>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</si>
  <si>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</si>
  <si>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</si>
  <si>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</si>
  <si>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Итого расходов</t>
  </si>
  <si>
    <t xml:space="preserve">      Дефицит(-),профицит(+) консолидированного бюджета субъекта Российской Федерации</t>
  </si>
  <si>
    <t>Удельный вес прибыльных организаций в общем числе организаций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</si>
  <si>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</si>
  <si>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</si>
  <si>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</si>
  <si>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</si>
  <si>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</si>
  <si>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</si>
  <si>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</si>
  <si>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</si>
  <si>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</si>
  <si>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</si>
  <si>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>Реальные денежные доходы населения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</si>
  <si>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</si>
  <si>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</si>
  <si>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</si>
  <si>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</si>
  <si>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</si>
  <si>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</si>
  <si>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</si>
  <si>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</si>
  <si>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</si>
  <si>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</si>
  <si>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</si>
  <si>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</si>
  <si>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</si>
  <si>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</si>
  <si>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</si>
  <si>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</si>
  <si>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Численность трудовых ресурсов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</si>
  <si>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</si>
  <si>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</si>
  <si>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</si>
  <si>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</si>
  <si>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</si>
  <si>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</si>
  <si>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</si>
  <si>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Учащиеся в трудоспособном возрасте, обучающиеся с отрывом от производства</t>
  </si>
  <si>
    <t>Трудоспособные лица в трудоспособном возрасте, не занятые трудовой деятельностью и учебой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</si>
  <si>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</si>
  <si>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</si>
  <si>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</si>
  <si>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</si>
  <si>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</si>
  <si>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</si>
  <si>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Среднемесячная номинальная начисленная заработная плата одного работника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</si>
  <si>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</si>
  <si>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</si>
  <si>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</si>
  <si>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</si>
  <si>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</si>
  <si>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</si>
  <si>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</si>
  <si>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</si>
  <si>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</si>
  <si>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</si>
  <si>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</si>
  <si>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</si>
  <si>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</si>
  <si>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</si>
  <si>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</si>
  <si>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</si>
  <si>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</si>
  <si>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</si>
  <si>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</si>
  <si>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</si>
  <si>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</si>
  <si>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</si>
  <si>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</si>
  <si>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</si>
  <si>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</si>
  <si>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</si>
  <si>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</si>
  <si>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</si>
  <si>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</si>
  <si>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</si>
  <si>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населения на одну больничную койку</t>
  </si>
  <si>
    <t>на конец года; чел.</t>
  </si>
  <si>
    <t>врачей на 10 000 человек населения</t>
  </si>
  <si>
    <t>среднего медицинского персонала</t>
  </si>
  <si>
    <t>среднего медицинского персонала на 10 000 человек населения</t>
  </si>
  <si>
    <t>населения на одного работника среднего медицинского персонала</t>
  </si>
  <si>
    <t>детей, приходящихся на 100 мест в дошкольных образовательных учреждениях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</si>
  <si>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</si>
  <si>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</si>
  <si>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</si>
  <si>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</si>
  <si>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</si>
  <si>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</si>
  <si>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t>Установки для улавливания и обезвреживания вредных веществ из отходящих газов</t>
  </si>
  <si>
    <t>тыс. куб.м. в час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</si>
  <si>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</si>
  <si>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</si>
  <si>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</si>
  <si>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</si>
  <si>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</si>
  <si>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</si>
  <si>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</si>
  <si>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</si>
  <si>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</si>
  <si>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</si>
  <si>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</si>
  <si>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</si>
  <si>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</si>
  <si>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</si>
  <si>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</si>
  <si>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Индекс потребительских цен на услуги (декабрь к декабрю предыдущего года):</t>
  </si>
  <si>
    <t>услуги организаций культуры</t>
  </si>
  <si>
    <t>услуги в сфере зарубежного туризма</t>
  </si>
  <si>
    <t>экскурсионные услуги</t>
  </si>
  <si>
    <t>услуги железнодорожного транспорта</t>
  </si>
  <si>
    <t>услуги воздушного транспорта</t>
  </si>
  <si>
    <t>Индекс потребительских цен на услуги в сфере внутреннего туризма, на конец периода</t>
  </si>
  <si>
    <t>%, декабрь к декабрю предыдущего года</t>
  </si>
  <si>
    <t>услуги гостиниц и прочих мест проживания</t>
  </si>
  <si>
    <t>общественное питание</t>
  </si>
  <si>
    <t>Экскурсионные услуги</t>
  </si>
  <si>
    <t>Услуги пассажирского транспорта</t>
  </si>
  <si>
    <t>Количество российских посетителей из других регионов (резидентов)</t>
  </si>
  <si>
    <t>Форма 2п</t>
  </si>
  <si>
    <t>Основные показатели прогноза социально-экономического развития города Ханты-Мансийска</t>
  </si>
  <si>
    <t>на 2014 год и на период до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</si>
</sst>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 ;[Red]\-#,##0.000\ "/>
    <numFmt numFmtId="165" formatCode="#,##0.000"/>
    <numFmt numFmtId="166" formatCode="#,##0.0"/>
    <numFmt numFmtId="167" formatCode="0.000"/>
    <numFmt numFmtId="168" formatCode="#,##0.000&quot;р.&quot;"/>
    <numFmt numFmtId="169" formatCode="0.0"/>
    <numFmt numFmtId="170" formatCode="0.0000"/>
    <numFmt numFmtId="171" formatCode="#,##0.0000"/>
  </numFmts>
  <fonts count="46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16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 shrinkToFi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7" fillId="0" borderId="10" xfId="0" applyNumberFormat="1" applyFont="1" applyFill="1" applyBorder="1" applyAlignment="1" applyProtection="1">
      <alignment horizontal="center" vertical="center"/>
      <protection locked="0"/>
    </xf>
    <xf numFmtId="169" fontId="7" fillId="0" borderId="10" xfId="0" applyNumberFormat="1" applyFont="1" applyFill="1" applyBorder="1" applyAlignment="1" applyProtection="1">
      <alignment horizontal="center" vertical="center"/>
      <protection locked="0"/>
    </xf>
    <xf numFmtId="17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0"/>
  <sheetViews>
    <sheetView tabSelected="1" zoomScale="75" zoomScaleNormal="75" zoomScalePageLayoutView="0" workbookViewId="0" topLeftCell="A1">
      <selection activeCell="B1" sqref="B1"/>
    </sheetView>
  </sheetViews>
  <sheetFormatPr defaultColWidth="9.00390625" defaultRowHeight="12.75"/>
  <cols>
    <col min="2" max="2" width="78.625" style="0" customWidth="1"/>
    <col min="3" max="3" width="43.375" style="0" customWidth="1"/>
    <col min="4" max="11" width="13.75390625" style="0" customWidth="1"/>
    <col min="12" max="12" width="10.875" style="0" bestFit="1" customWidth="1"/>
    <col min="13" max="13" width="14.125" style="0" customWidth="1"/>
  </cols>
  <sheetData>
    <row r="2" spans="2:11" ht="20.25">
      <c r="B2" s="45" t="s">
        <v>578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24.75" customHeight="1">
      <c r="B3" s="46" t="s">
        <v>579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25.5" customHeight="1">
      <c r="B4" s="46" t="s">
        <v>580</v>
      </c>
      <c r="C4" s="46"/>
      <c r="D4" s="46"/>
      <c r="E4" s="46"/>
      <c r="F4" s="46"/>
      <c r="G4" s="46"/>
      <c r="H4" s="46"/>
      <c r="I4" s="46"/>
      <c r="J4" s="46"/>
      <c r="K4" s="46"/>
    </row>
    <row r="7" spans="2:11" ht="18.75">
      <c r="B7" s="47" t="s">
        <v>0</v>
      </c>
      <c r="C7" s="47" t="s">
        <v>1</v>
      </c>
      <c r="D7" s="2" t="s">
        <v>2</v>
      </c>
      <c r="E7" s="2" t="s">
        <v>3</v>
      </c>
      <c r="F7" s="2" t="s">
        <v>4</v>
      </c>
      <c r="G7" s="2"/>
      <c r="H7" s="2"/>
      <c r="I7" s="2"/>
      <c r="J7" s="2"/>
      <c r="K7" s="2"/>
    </row>
    <row r="8" spans="2:11" ht="18.75">
      <c r="B8" s="47"/>
      <c r="C8" s="47"/>
      <c r="D8" s="47">
        <v>2012</v>
      </c>
      <c r="E8" s="47">
        <v>2013</v>
      </c>
      <c r="F8" s="2">
        <v>2014</v>
      </c>
      <c r="G8" s="2"/>
      <c r="H8" s="2">
        <v>2015</v>
      </c>
      <c r="I8" s="2"/>
      <c r="J8" s="2">
        <v>2016</v>
      </c>
      <c r="K8" s="2"/>
    </row>
    <row r="9" spans="2:11" ht="18.75">
      <c r="B9" s="47"/>
      <c r="C9" s="47"/>
      <c r="D9" s="47"/>
      <c r="E9" s="47"/>
      <c r="F9" s="1" t="s">
        <v>5</v>
      </c>
      <c r="G9" s="1" t="s">
        <v>6</v>
      </c>
      <c r="H9" s="1" t="s">
        <v>5</v>
      </c>
      <c r="I9" s="1" t="s">
        <v>6</v>
      </c>
      <c r="J9" s="1" t="s">
        <v>5</v>
      </c>
      <c r="K9" s="1" t="s">
        <v>6</v>
      </c>
    </row>
    <row r="10" spans="2:11" ht="18.75">
      <c r="B10" s="3" t="s">
        <v>7</v>
      </c>
      <c r="C10" s="4"/>
      <c r="D10" s="5"/>
      <c r="E10" s="5"/>
      <c r="F10" s="5"/>
      <c r="G10" s="5"/>
      <c r="H10" s="5"/>
      <c r="I10" s="5"/>
      <c r="J10" s="5"/>
      <c r="K10" s="5"/>
    </row>
    <row r="11" spans="2:11" ht="18.75">
      <c r="B11" s="3" t="s">
        <v>8</v>
      </c>
      <c r="C11" s="4"/>
      <c r="D11" s="5"/>
      <c r="E11" s="5"/>
      <c r="F11" s="5"/>
      <c r="G11" s="5"/>
      <c r="H11" s="5"/>
      <c r="I11" s="5"/>
      <c r="J11" s="5"/>
      <c r="K11" s="5"/>
    </row>
    <row r="12" spans="2:11" ht="18.75">
      <c r="B12" s="6" t="s">
        <v>9</v>
      </c>
      <c r="C12" s="4" t="s">
        <v>10</v>
      </c>
      <c r="D12" s="5">
        <v>88</v>
      </c>
      <c r="E12" s="5">
        <v>92.5</v>
      </c>
      <c r="F12" s="5">
        <f>E12+E12*F21/1000+E12*F24/10/1000</f>
        <v>96.51611790153845</v>
      </c>
      <c r="G12" s="5">
        <f>E12+E12*G21/1000+E12*G24/10/1000</f>
        <v>97.13986247337682</v>
      </c>
      <c r="H12" s="5">
        <f>F12+F12*H21/1000+F12*H24/10/1000</f>
        <v>100.4385632410431</v>
      </c>
      <c r="I12" s="5">
        <f>G12+G12*I21/1000+G12*I24/10/1000</f>
        <v>101.86007367699162</v>
      </c>
      <c r="J12" s="5">
        <f>H12+H12*J21/1000+H12*J24/10/1000</f>
        <v>104.38391054580222</v>
      </c>
      <c r="K12" s="5">
        <f>I12+I12*K21/1000+I12*K24/10/1000</f>
        <v>106.65274293661123</v>
      </c>
    </row>
    <row r="13" spans="2:11" ht="18.75">
      <c r="B13" s="6"/>
      <c r="C13" s="4" t="s">
        <v>11</v>
      </c>
      <c r="D13" s="5">
        <v>106.3</v>
      </c>
      <c r="E13" s="5">
        <f>E12/D12*100</f>
        <v>105.11363636363636</v>
      </c>
      <c r="F13" s="5">
        <f>F12/E12*100</f>
        <v>104.34174908274427</v>
      </c>
      <c r="G13" s="5">
        <f>G12/E12*100</f>
        <v>105.01606753878576</v>
      </c>
      <c r="H13" s="5">
        <f>H12/F12*100</f>
        <v>104.06403140199458</v>
      </c>
      <c r="I13" s="5">
        <f>I12/G12*100</f>
        <v>104.85919074150272</v>
      </c>
      <c r="J13" s="5">
        <f>J12/H12*100</f>
        <v>103.92812001431228</v>
      </c>
      <c r="K13" s="5">
        <f>K12/I12*100</f>
        <v>104.70515000295173</v>
      </c>
    </row>
    <row r="14" spans="2:11" ht="18.75">
      <c r="B14" s="6" t="s">
        <v>12</v>
      </c>
      <c r="C14" s="4" t="s">
        <v>10</v>
      </c>
      <c r="D14" s="5">
        <f>D12</f>
        <v>88</v>
      </c>
      <c r="E14" s="5">
        <f aca="true" t="shared" si="0" ref="E14:K15">E12</f>
        <v>92.5</v>
      </c>
      <c r="F14" s="5">
        <f t="shared" si="0"/>
        <v>96.51611790153845</v>
      </c>
      <c r="G14" s="5">
        <f t="shared" si="0"/>
        <v>97.13986247337682</v>
      </c>
      <c r="H14" s="5">
        <f t="shared" si="0"/>
        <v>100.4385632410431</v>
      </c>
      <c r="I14" s="5">
        <f t="shared" si="0"/>
        <v>101.86007367699162</v>
      </c>
      <c r="J14" s="5">
        <f t="shared" si="0"/>
        <v>104.38391054580222</v>
      </c>
      <c r="K14" s="5">
        <f t="shared" si="0"/>
        <v>106.65274293661123</v>
      </c>
    </row>
    <row r="15" spans="2:11" ht="18.75">
      <c r="B15" s="6"/>
      <c r="C15" s="4" t="s">
        <v>11</v>
      </c>
      <c r="D15" s="5">
        <f>D13</f>
        <v>106.3</v>
      </c>
      <c r="E15" s="5">
        <f t="shared" si="0"/>
        <v>105.11363636363636</v>
      </c>
      <c r="F15" s="5">
        <f t="shared" si="0"/>
        <v>104.34174908274427</v>
      </c>
      <c r="G15" s="5">
        <f t="shared" si="0"/>
        <v>105.01606753878576</v>
      </c>
      <c r="H15" s="5">
        <f t="shared" si="0"/>
        <v>104.06403140199458</v>
      </c>
      <c r="I15" s="5">
        <f t="shared" si="0"/>
        <v>104.85919074150272</v>
      </c>
      <c r="J15" s="5">
        <f t="shared" si="0"/>
        <v>103.92812001431228</v>
      </c>
      <c r="K15" s="5">
        <f t="shared" si="0"/>
        <v>104.70515000295173</v>
      </c>
    </row>
    <row r="16" spans="2:11" ht="18.75">
      <c r="B16" s="6" t="s">
        <v>13</v>
      </c>
      <c r="C16" s="4" t="s">
        <v>10</v>
      </c>
      <c r="D16" s="5"/>
      <c r="E16" s="5"/>
      <c r="F16" s="5"/>
      <c r="G16" s="5"/>
      <c r="H16" s="5"/>
      <c r="I16" s="5"/>
      <c r="J16" s="5"/>
      <c r="K16" s="5"/>
    </row>
    <row r="17" spans="2:11" ht="18.75">
      <c r="B17" s="6"/>
      <c r="C17" s="4" t="s">
        <v>11</v>
      </c>
      <c r="D17" s="5"/>
      <c r="E17" s="5"/>
      <c r="F17" s="5"/>
      <c r="G17" s="5"/>
      <c r="H17" s="5"/>
      <c r="I17" s="5"/>
      <c r="J17" s="5"/>
      <c r="K17" s="5"/>
    </row>
    <row r="18" spans="2:11" ht="18.75">
      <c r="B18" s="6" t="s">
        <v>14</v>
      </c>
      <c r="C18" s="4" t="s">
        <v>15</v>
      </c>
      <c r="D18" s="5">
        <v>63</v>
      </c>
      <c r="E18" s="5">
        <v>64</v>
      </c>
      <c r="F18" s="5">
        <v>64</v>
      </c>
      <c r="G18" s="5">
        <v>65</v>
      </c>
      <c r="H18" s="5">
        <v>65</v>
      </c>
      <c r="I18" s="5">
        <v>66</v>
      </c>
      <c r="J18" s="5">
        <v>66</v>
      </c>
      <c r="K18" s="5">
        <v>67</v>
      </c>
    </row>
    <row r="19" spans="2:11" ht="37.5">
      <c r="B19" s="6" t="s">
        <v>16</v>
      </c>
      <c r="C19" s="4" t="s">
        <v>17</v>
      </c>
      <c r="D19" s="5">
        <v>20.5</v>
      </c>
      <c r="E19" s="5">
        <v>20.5</v>
      </c>
      <c r="F19" s="5">
        <v>19.3</v>
      </c>
      <c r="G19" s="5">
        <v>20.5</v>
      </c>
      <c r="H19" s="5">
        <v>19.3</v>
      </c>
      <c r="I19" s="5">
        <v>20.5</v>
      </c>
      <c r="J19" s="5">
        <v>19.3</v>
      </c>
      <c r="K19" s="5">
        <v>21.69</v>
      </c>
    </row>
    <row r="20" spans="2:11" ht="37.5">
      <c r="B20" s="6" t="s">
        <v>18</v>
      </c>
      <c r="C20" s="4" t="s">
        <v>19</v>
      </c>
      <c r="D20" s="5">
        <v>6.2</v>
      </c>
      <c r="E20" s="5">
        <v>6.2</v>
      </c>
      <c r="F20" s="5">
        <v>6.2</v>
      </c>
      <c r="G20" s="5">
        <v>6.1</v>
      </c>
      <c r="H20" s="5">
        <v>6.2</v>
      </c>
      <c r="I20" s="5">
        <v>6.1</v>
      </c>
      <c r="J20" s="5">
        <v>6.2</v>
      </c>
      <c r="K20" s="5">
        <v>6.1</v>
      </c>
    </row>
    <row r="21" spans="2:11" ht="18.75">
      <c r="B21" s="6" t="s">
        <v>20</v>
      </c>
      <c r="C21" s="4" t="s">
        <v>21</v>
      </c>
      <c r="D21" s="5">
        <v>14.3</v>
      </c>
      <c r="E21" s="5">
        <v>14.3</v>
      </c>
      <c r="F21" s="5">
        <v>13.1</v>
      </c>
      <c r="G21" s="5">
        <v>14.4</v>
      </c>
      <c r="H21" s="5">
        <v>12.9</v>
      </c>
      <c r="I21" s="5">
        <v>14.3</v>
      </c>
      <c r="J21" s="5">
        <v>12.8</v>
      </c>
      <c r="K21" s="5">
        <v>14.2</v>
      </c>
    </row>
    <row r="22" spans="2:11" ht="37.5">
      <c r="B22" s="6" t="s">
        <v>22</v>
      </c>
      <c r="C22" s="4" t="s">
        <v>23</v>
      </c>
      <c r="D22" s="20"/>
      <c r="E22" s="20"/>
      <c r="F22" s="20"/>
      <c r="G22" s="20"/>
      <c r="H22" s="20"/>
      <c r="I22" s="20"/>
      <c r="J22" s="20"/>
      <c r="K22" s="20"/>
    </row>
    <row r="23" spans="2:11" ht="37.5">
      <c r="B23" s="6" t="s">
        <v>24</v>
      </c>
      <c r="C23" s="4" t="s">
        <v>25</v>
      </c>
      <c r="D23" s="20"/>
      <c r="E23" s="20"/>
      <c r="F23" s="20"/>
      <c r="G23" s="20"/>
      <c r="H23" s="20"/>
      <c r="I23" s="20"/>
      <c r="J23" s="20"/>
      <c r="K23" s="20"/>
    </row>
    <row r="24" spans="2:11" ht="18.75">
      <c r="B24" s="6" t="s">
        <v>26</v>
      </c>
      <c r="C24" s="4" t="s">
        <v>27</v>
      </c>
      <c r="D24" s="23">
        <v>303</v>
      </c>
      <c r="E24" s="23">
        <v>300</v>
      </c>
      <c r="F24" s="23">
        <v>303.17490827442685</v>
      </c>
      <c r="G24" s="23">
        <v>357.60675387857555</v>
      </c>
      <c r="H24" s="23">
        <v>277.40314019945873</v>
      </c>
      <c r="I24" s="23">
        <v>342.91907415027174</v>
      </c>
      <c r="J24" s="23">
        <v>264.81200143122913</v>
      </c>
      <c r="K24" s="23">
        <v>328.51500029517456</v>
      </c>
    </row>
    <row r="25" spans="2:11" ht="18.75">
      <c r="B25" s="3" t="s">
        <v>28</v>
      </c>
      <c r="C25" s="4"/>
      <c r="D25" s="5"/>
      <c r="E25" s="5"/>
      <c r="F25" s="5"/>
      <c r="G25" s="5"/>
      <c r="H25" s="5"/>
      <c r="I25" s="5"/>
      <c r="J25" s="5"/>
      <c r="K25" s="5"/>
    </row>
    <row r="26" spans="2:11" ht="18.75">
      <c r="B26" s="3" t="s">
        <v>29</v>
      </c>
      <c r="C26" s="4"/>
      <c r="D26" s="5"/>
      <c r="E26" s="5"/>
      <c r="F26" s="5"/>
      <c r="G26" s="5"/>
      <c r="H26" s="5"/>
      <c r="I26" s="5"/>
      <c r="J26" s="5"/>
      <c r="K26" s="5"/>
    </row>
    <row r="27" spans="2:11" ht="18.75">
      <c r="B27" s="6" t="s">
        <v>30</v>
      </c>
      <c r="C27" s="4" t="s">
        <v>31</v>
      </c>
      <c r="D27" s="5">
        <v>33153.3</v>
      </c>
      <c r="E27" s="5">
        <v>35782.2</v>
      </c>
      <c r="F27" s="5">
        <v>38881.8</v>
      </c>
      <c r="G27" s="5">
        <v>39146.3</v>
      </c>
      <c r="H27" s="5">
        <v>42817</v>
      </c>
      <c r="I27" s="5">
        <v>43400</v>
      </c>
      <c r="J27" s="5">
        <v>47373.4</v>
      </c>
      <c r="K27" s="5">
        <v>48343.2</v>
      </c>
    </row>
    <row r="28" spans="2:11" ht="18.75">
      <c r="B28" s="3" t="s">
        <v>32</v>
      </c>
      <c r="C28" s="4"/>
      <c r="D28" s="5"/>
      <c r="E28" s="5"/>
      <c r="F28" s="5"/>
      <c r="G28" s="5"/>
      <c r="H28" s="5"/>
      <c r="I28" s="5"/>
      <c r="J28" s="5"/>
      <c r="K28" s="5"/>
    </row>
    <row r="29" spans="2:11" ht="37.5">
      <c r="B29" s="7" t="s">
        <v>33</v>
      </c>
      <c r="C29" s="4" t="s">
        <v>31</v>
      </c>
      <c r="D29" s="5"/>
      <c r="E29" s="5"/>
      <c r="F29" s="5"/>
      <c r="G29" s="5"/>
      <c r="H29" s="5"/>
      <c r="I29" s="5"/>
      <c r="J29" s="5"/>
      <c r="K29" s="5"/>
    </row>
    <row r="30" spans="2:11" ht="37.5">
      <c r="B30" s="6" t="s">
        <v>34</v>
      </c>
      <c r="C30" s="4" t="s">
        <v>35</v>
      </c>
      <c r="D30" s="5"/>
      <c r="E30" s="5"/>
      <c r="F30" s="5"/>
      <c r="G30" s="5"/>
      <c r="H30" s="5"/>
      <c r="I30" s="5"/>
      <c r="J30" s="5"/>
      <c r="K30" s="5"/>
    </row>
    <row r="31" spans="2:11" ht="18.75">
      <c r="B31" s="6" t="s">
        <v>36</v>
      </c>
      <c r="C31" s="4" t="s">
        <v>11</v>
      </c>
      <c r="D31" s="5"/>
      <c r="E31" s="5"/>
      <c r="F31" s="5"/>
      <c r="G31" s="5"/>
      <c r="H31" s="5"/>
      <c r="I31" s="5"/>
      <c r="J31" s="5"/>
      <c r="K31" s="5"/>
    </row>
    <row r="32" spans="2:11" ht="18.75">
      <c r="B32" s="3" t="s">
        <v>37</v>
      </c>
      <c r="C32" s="4"/>
      <c r="D32" s="5"/>
      <c r="E32" s="5"/>
      <c r="F32" s="5"/>
      <c r="G32" s="5"/>
      <c r="H32" s="5"/>
      <c r="I32" s="5"/>
      <c r="J32" s="5"/>
      <c r="K32" s="5"/>
    </row>
    <row r="33" spans="2:11" ht="18.75">
      <c r="B33" s="6" t="s">
        <v>38</v>
      </c>
      <c r="C33" s="4" t="s">
        <v>11</v>
      </c>
      <c r="D33" s="5">
        <v>102.6</v>
      </c>
      <c r="E33" s="5">
        <v>102</v>
      </c>
      <c r="F33" s="5">
        <v>102.7</v>
      </c>
      <c r="G33" s="5">
        <v>103.4</v>
      </c>
      <c r="H33" s="5">
        <v>102.7</v>
      </c>
      <c r="I33" s="5">
        <v>103.4</v>
      </c>
      <c r="J33" s="5">
        <v>102.3</v>
      </c>
      <c r="K33" s="5">
        <v>103</v>
      </c>
    </row>
    <row r="34" spans="2:11" ht="18.75">
      <c r="B34" s="3" t="s">
        <v>39</v>
      </c>
      <c r="C34" s="4"/>
      <c r="D34" s="5"/>
      <c r="E34" s="5"/>
      <c r="F34" s="5"/>
      <c r="G34" s="5"/>
      <c r="H34" s="5"/>
      <c r="I34" s="5"/>
      <c r="J34" s="5"/>
      <c r="K34" s="5"/>
    </row>
    <row r="35" spans="2:11" ht="56.25">
      <c r="B35" s="6" t="s">
        <v>40</v>
      </c>
      <c r="C35" s="4" t="s">
        <v>31</v>
      </c>
      <c r="D35" s="5">
        <v>41.2</v>
      </c>
      <c r="E35" s="5">
        <v>51.5</v>
      </c>
      <c r="F35" s="5">
        <v>52.8905</v>
      </c>
      <c r="G35" s="5">
        <v>53.251000000000005</v>
      </c>
      <c r="H35" s="5">
        <v>54.318543500000004</v>
      </c>
      <c r="I35" s="5">
        <v>55.06153400000001</v>
      </c>
      <c r="J35" s="5">
        <v>55.56787000050001</v>
      </c>
      <c r="K35" s="5">
        <v>56.71338002000002</v>
      </c>
    </row>
    <row r="36" spans="2:11" ht="18.75">
      <c r="B36" s="6" t="s">
        <v>41</v>
      </c>
      <c r="C36" s="4" t="s">
        <v>11</v>
      </c>
      <c r="D36" s="5">
        <v>112.6</v>
      </c>
      <c r="E36" s="5">
        <v>125</v>
      </c>
      <c r="F36" s="5">
        <v>102.7</v>
      </c>
      <c r="G36" s="5">
        <v>103.4</v>
      </c>
      <c r="H36" s="5">
        <v>102.7</v>
      </c>
      <c r="I36" s="5">
        <v>103.4</v>
      </c>
      <c r="J36" s="5">
        <v>102.3</v>
      </c>
      <c r="K36" s="5">
        <v>103</v>
      </c>
    </row>
    <row r="37" spans="2:11" ht="37.5">
      <c r="B37" s="6" t="s">
        <v>42</v>
      </c>
      <c r="C37" s="4" t="s">
        <v>11</v>
      </c>
      <c r="D37" s="5">
        <v>109.9</v>
      </c>
      <c r="E37" s="5">
        <v>98.3</v>
      </c>
      <c r="F37" s="5">
        <v>103.5</v>
      </c>
      <c r="G37" s="5">
        <v>103.5</v>
      </c>
      <c r="H37" s="5">
        <v>105.7</v>
      </c>
      <c r="I37" s="5">
        <v>105.7</v>
      </c>
      <c r="J37" s="5">
        <v>105.5</v>
      </c>
      <c r="K37" s="5">
        <v>105.5</v>
      </c>
    </row>
    <row r="38" spans="2:11" ht="37.5">
      <c r="B38" s="6" t="s">
        <v>43</v>
      </c>
      <c r="C38" s="4" t="s">
        <v>11</v>
      </c>
      <c r="D38" s="5">
        <v>101.1</v>
      </c>
      <c r="E38" s="5">
        <v>127.16174974567649</v>
      </c>
      <c r="F38" s="5">
        <v>99.22705314009661</v>
      </c>
      <c r="G38" s="5">
        <v>99.90338164251209</v>
      </c>
      <c r="H38" s="5">
        <v>97.16177861873227</v>
      </c>
      <c r="I38" s="5">
        <v>97.8240302743614</v>
      </c>
      <c r="J38" s="5">
        <v>96.96682464454977</v>
      </c>
      <c r="K38" s="5">
        <v>97.63033175355451</v>
      </c>
    </row>
    <row r="39" spans="2:11" ht="56.25">
      <c r="B39" s="6" t="s">
        <v>44</v>
      </c>
      <c r="C39" s="4" t="s">
        <v>31</v>
      </c>
      <c r="D39" s="31"/>
      <c r="E39" s="31"/>
      <c r="F39" s="31"/>
      <c r="G39" s="31"/>
      <c r="H39" s="31"/>
      <c r="I39" s="31"/>
      <c r="J39" s="31"/>
      <c r="K39" s="31"/>
    </row>
    <row r="40" spans="2:11" ht="37.5">
      <c r="B40" s="6" t="s">
        <v>45</v>
      </c>
      <c r="C40" s="4" t="s">
        <v>11</v>
      </c>
      <c r="D40" s="31"/>
      <c r="E40" s="31"/>
      <c r="F40" s="31"/>
      <c r="G40" s="31"/>
      <c r="H40" s="31"/>
      <c r="I40" s="31"/>
      <c r="J40" s="31"/>
      <c r="K40" s="31"/>
    </row>
    <row r="41" spans="2:11" ht="37.5">
      <c r="B41" s="6" t="s">
        <v>46</v>
      </c>
      <c r="C41" s="4" t="s">
        <v>11</v>
      </c>
      <c r="D41" s="31"/>
      <c r="E41" s="31"/>
      <c r="F41" s="31"/>
      <c r="G41" s="31"/>
      <c r="H41" s="31"/>
      <c r="I41" s="31"/>
      <c r="J41" s="31"/>
      <c r="K41" s="31"/>
    </row>
    <row r="42" spans="2:11" ht="37.5">
      <c r="B42" s="6" t="s">
        <v>47</v>
      </c>
      <c r="C42" s="4" t="s">
        <v>11</v>
      </c>
      <c r="D42" s="31"/>
      <c r="E42" s="31"/>
      <c r="F42" s="31"/>
      <c r="G42" s="31"/>
      <c r="H42" s="31"/>
      <c r="I42" s="31"/>
      <c r="J42" s="31"/>
      <c r="K42" s="31"/>
    </row>
    <row r="43" spans="2:11" ht="75">
      <c r="B43" s="6" t="s">
        <v>48</v>
      </c>
      <c r="C43" s="4" t="s">
        <v>31</v>
      </c>
      <c r="D43" s="31"/>
      <c r="E43" s="31"/>
      <c r="F43" s="31"/>
      <c r="G43" s="31"/>
      <c r="H43" s="31"/>
      <c r="I43" s="31"/>
      <c r="J43" s="31"/>
      <c r="K43" s="31"/>
    </row>
    <row r="44" spans="2:11" ht="37.5">
      <c r="B44" s="6" t="s">
        <v>49</v>
      </c>
      <c r="C44" s="4" t="s">
        <v>11</v>
      </c>
      <c r="D44" s="31"/>
      <c r="E44" s="31"/>
      <c r="F44" s="31"/>
      <c r="G44" s="31"/>
      <c r="H44" s="31"/>
      <c r="I44" s="31"/>
      <c r="J44" s="31"/>
      <c r="K44" s="31"/>
    </row>
    <row r="45" spans="2:11" ht="37.5">
      <c r="B45" s="6" t="s">
        <v>50</v>
      </c>
      <c r="C45" s="4" t="s">
        <v>11</v>
      </c>
      <c r="D45" s="31"/>
      <c r="E45" s="31"/>
      <c r="F45" s="31"/>
      <c r="G45" s="31"/>
      <c r="H45" s="31"/>
      <c r="I45" s="31"/>
      <c r="J45" s="31"/>
      <c r="K45" s="31"/>
    </row>
    <row r="46" spans="2:11" ht="37.5">
      <c r="B46" s="6" t="s">
        <v>51</v>
      </c>
      <c r="C46" s="4" t="s">
        <v>11</v>
      </c>
      <c r="D46" s="31"/>
      <c r="E46" s="31"/>
      <c r="F46" s="31"/>
      <c r="G46" s="31"/>
      <c r="H46" s="31"/>
      <c r="I46" s="31"/>
      <c r="J46" s="31"/>
      <c r="K46" s="31"/>
    </row>
    <row r="47" spans="2:11" ht="18.75">
      <c r="B47" s="3" t="s">
        <v>52</v>
      </c>
      <c r="C47" s="4"/>
      <c r="D47" s="5"/>
      <c r="E47" s="5"/>
      <c r="F47" s="5"/>
      <c r="G47" s="5"/>
      <c r="H47" s="5"/>
      <c r="I47" s="5"/>
      <c r="J47" s="5"/>
      <c r="K47" s="5"/>
    </row>
    <row r="48" spans="2:11" ht="56.25">
      <c r="B48" s="6" t="s">
        <v>53</v>
      </c>
      <c r="C48" s="4" t="s">
        <v>31</v>
      </c>
      <c r="D48" s="12">
        <v>1342.3</v>
      </c>
      <c r="E48" s="12">
        <v>1212.3</v>
      </c>
      <c r="F48" s="12">
        <v>1409.1560274050223</v>
      </c>
      <c r="G48" s="12">
        <v>1418.7607909803241</v>
      </c>
      <c r="H48" s="12">
        <v>1538.7214188149528</v>
      </c>
      <c r="I48" s="12">
        <v>1559.7686583515956</v>
      </c>
      <c r="J48" s="12">
        <v>1666.147580455162</v>
      </c>
      <c r="K48" s="12">
        <v>1700.494564555145</v>
      </c>
    </row>
    <row r="49" spans="2:11" ht="18.75">
      <c r="B49" s="6" t="s">
        <v>54</v>
      </c>
      <c r="C49" s="4" t="s">
        <v>11</v>
      </c>
      <c r="D49" s="5">
        <v>82</v>
      </c>
      <c r="E49" s="5">
        <v>90.3</v>
      </c>
      <c r="F49" s="5">
        <v>111.02027423344202</v>
      </c>
      <c r="G49" s="5">
        <v>111.7769849633681</v>
      </c>
      <c r="H49" s="5">
        <v>102.72298998511336</v>
      </c>
      <c r="I49" s="5">
        <v>103.42314668413559</v>
      </c>
      <c r="J49" s="5">
        <v>102.44210180764479</v>
      </c>
      <c r="K49" s="5">
        <v>103.1430741562797</v>
      </c>
    </row>
    <row r="50" spans="2:11" ht="37.5">
      <c r="B50" s="6" t="s">
        <v>55</v>
      </c>
      <c r="C50" s="4" t="s">
        <v>11</v>
      </c>
      <c r="D50" s="5">
        <v>103</v>
      </c>
      <c r="E50" s="5">
        <v>103</v>
      </c>
      <c r="F50" s="5">
        <v>104.7</v>
      </c>
      <c r="G50" s="5">
        <v>104.7</v>
      </c>
      <c r="H50" s="5">
        <v>106.3</v>
      </c>
      <c r="I50" s="5">
        <v>106.3</v>
      </c>
      <c r="J50" s="5">
        <v>105.7</v>
      </c>
      <c r="K50" s="5">
        <v>105.7</v>
      </c>
    </row>
    <row r="51" spans="2:11" ht="37.5">
      <c r="B51" s="6" t="s">
        <v>56</v>
      </c>
      <c r="C51" s="4" t="s">
        <v>11</v>
      </c>
      <c r="D51" s="5">
        <v>104.1</v>
      </c>
      <c r="E51" s="5">
        <v>102.9</v>
      </c>
      <c r="F51" s="5">
        <v>104.1</v>
      </c>
      <c r="G51" s="5">
        <v>104.8</v>
      </c>
      <c r="H51" s="5">
        <v>104</v>
      </c>
      <c r="I51" s="5">
        <v>104.7</v>
      </c>
      <c r="J51" s="5">
        <v>103.5</v>
      </c>
      <c r="K51" s="5">
        <v>104</v>
      </c>
    </row>
    <row r="52" spans="2:11" ht="75">
      <c r="B52" s="6" t="s">
        <v>57</v>
      </c>
      <c r="C52" s="4" t="s">
        <v>31</v>
      </c>
      <c r="D52" s="5">
        <v>81.1</v>
      </c>
      <c r="E52" s="5">
        <v>111.5</v>
      </c>
      <c r="F52" s="5">
        <v>119.2054305</v>
      </c>
      <c r="G52" s="5">
        <v>120.01793099999999</v>
      </c>
      <c r="H52" s="5">
        <v>127.9330560940575</v>
      </c>
      <c r="I52" s="5">
        <v>129.68297498343</v>
      </c>
      <c r="J52" s="5">
        <v>137.55016771981607</v>
      </c>
      <c r="K52" s="5">
        <v>140.38571090881248</v>
      </c>
    </row>
    <row r="53" spans="2:11" ht="37.5">
      <c r="B53" s="6" t="s">
        <v>58</v>
      </c>
      <c r="C53" s="4" t="s">
        <v>11</v>
      </c>
      <c r="D53" s="5">
        <v>124.7</v>
      </c>
      <c r="E53" s="5">
        <v>131</v>
      </c>
      <c r="F53" s="5">
        <v>102.7</v>
      </c>
      <c r="G53" s="5">
        <v>103.4</v>
      </c>
      <c r="H53" s="5">
        <v>102.7</v>
      </c>
      <c r="I53" s="5">
        <v>103.4</v>
      </c>
      <c r="J53" s="5">
        <v>102.3</v>
      </c>
      <c r="K53" s="5">
        <v>103</v>
      </c>
    </row>
    <row r="54" spans="2:11" ht="37.5">
      <c r="B54" s="6" t="s">
        <v>59</v>
      </c>
      <c r="C54" s="4" t="s">
        <v>11</v>
      </c>
      <c r="D54" s="5">
        <v>104.9</v>
      </c>
      <c r="E54" s="5">
        <v>104.6</v>
      </c>
      <c r="F54" s="5">
        <v>104.1</v>
      </c>
      <c r="G54" s="5">
        <v>104.1</v>
      </c>
      <c r="H54" s="5">
        <v>104.5</v>
      </c>
      <c r="I54" s="5">
        <v>104.5</v>
      </c>
      <c r="J54" s="5">
        <v>105.1</v>
      </c>
      <c r="K54" s="5">
        <v>105.1</v>
      </c>
    </row>
    <row r="55" spans="2:11" ht="37.5">
      <c r="B55" s="6" t="s">
        <v>60</v>
      </c>
      <c r="C55" s="4" t="s">
        <v>11</v>
      </c>
      <c r="D55" s="5">
        <v>105.1</v>
      </c>
      <c r="E55" s="5">
        <v>103.6</v>
      </c>
      <c r="F55" s="5">
        <v>103.2</v>
      </c>
      <c r="G55" s="5">
        <v>103.7</v>
      </c>
      <c r="H55" s="5">
        <v>103.3</v>
      </c>
      <c r="I55" s="5">
        <v>103.8</v>
      </c>
      <c r="J55" s="5">
        <v>103.5</v>
      </c>
      <c r="K55" s="5">
        <v>104</v>
      </c>
    </row>
    <row r="56" spans="2:11" ht="56.25">
      <c r="B56" s="6" t="s">
        <v>61</v>
      </c>
      <c r="C56" s="4" t="s">
        <v>31</v>
      </c>
      <c r="D56" s="5"/>
      <c r="E56" s="5"/>
      <c r="F56" s="5"/>
      <c r="G56" s="5"/>
      <c r="H56" s="5"/>
      <c r="I56" s="5"/>
      <c r="J56" s="5"/>
      <c r="K56" s="5"/>
    </row>
    <row r="57" spans="2:11" ht="37.5">
      <c r="B57" s="6" t="s">
        <v>62</v>
      </c>
      <c r="C57" s="4" t="s">
        <v>11</v>
      </c>
      <c r="D57" s="5"/>
      <c r="E57" s="5"/>
      <c r="F57" s="5"/>
      <c r="G57" s="5"/>
      <c r="H57" s="5"/>
      <c r="I57" s="5"/>
      <c r="J57" s="5"/>
      <c r="K57" s="5"/>
    </row>
    <row r="58" spans="2:11" ht="37.5">
      <c r="B58" s="6" t="s">
        <v>63</v>
      </c>
      <c r="C58" s="4" t="s">
        <v>11</v>
      </c>
      <c r="D58" s="5"/>
      <c r="E58" s="5"/>
      <c r="F58" s="5"/>
      <c r="G58" s="5"/>
      <c r="H58" s="5"/>
      <c r="I58" s="5"/>
      <c r="J58" s="5"/>
      <c r="K58" s="5"/>
    </row>
    <row r="59" spans="2:11" ht="37.5">
      <c r="B59" s="6" t="s">
        <v>64</v>
      </c>
      <c r="C59" s="4" t="s">
        <v>11</v>
      </c>
      <c r="D59" s="5"/>
      <c r="E59" s="5"/>
      <c r="F59" s="5"/>
      <c r="G59" s="5"/>
      <c r="H59" s="5"/>
      <c r="I59" s="5"/>
      <c r="J59" s="5"/>
      <c r="K59" s="5"/>
    </row>
    <row r="60" spans="2:11" ht="75">
      <c r="B60" s="6" t="s">
        <v>65</v>
      </c>
      <c r="C60" s="4" t="s">
        <v>31</v>
      </c>
      <c r="D60" s="5"/>
      <c r="E60" s="5"/>
      <c r="F60" s="5"/>
      <c r="G60" s="5"/>
      <c r="H60" s="5"/>
      <c r="I60" s="5"/>
      <c r="J60" s="5"/>
      <c r="K60" s="5"/>
    </row>
    <row r="61" spans="2:11" ht="37.5">
      <c r="B61" s="6" t="s">
        <v>66</v>
      </c>
      <c r="C61" s="4" t="s">
        <v>11</v>
      </c>
      <c r="D61" s="5"/>
      <c r="E61" s="5"/>
      <c r="F61" s="5"/>
      <c r="G61" s="5"/>
      <c r="H61" s="5"/>
      <c r="I61" s="5"/>
      <c r="J61" s="5"/>
      <c r="K61" s="5"/>
    </row>
    <row r="62" spans="2:11" ht="37.5">
      <c r="B62" s="6" t="s">
        <v>67</v>
      </c>
      <c r="C62" s="4" t="s">
        <v>11</v>
      </c>
      <c r="D62" s="5"/>
      <c r="E62" s="5"/>
      <c r="F62" s="5"/>
      <c r="G62" s="5"/>
      <c r="H62" s="5"/>
      <c r="I62" s="5"/>
      <c r="J62" s="5"/>
      <c r="K62" s="5"/>
    </row>
    <row r="63" spans="2:11" ht="37.5">
      <c r="B63" s="6" t="s">
        <v>68</v>
      </c>
      <c r="C63" s="4" t="s">
        <v>11</v>
      </c>
      <c r="D63" s="5"/>
      <c r="E63" s="5"/>
      <c r="F63" s="5"/>
      <c r="G63" s="5"/>
      <c r="H63" s="5"/>
      <c r="I63" s="5"/>
      <c r="J63" s="5"/>
      <c r="K63" s="5"/>
    </row>
    <row r="64" spans="2:11" ht="56.25">
      <c r="B64" s="6" t="s">
        <v>69</v>
      </c>
      <c r="C64" s="4" t="s">
        <v>31</v>
      </c>
      <c r="D64" s="12">
        <v>779</v>
      </c>
      <c r="E64" s="12">
        <v>813.6499200000002</v>
      </c>
      <c r="F64" s="12">
        <v>874.0569173606402</v>
      </c>
      <c r="G64" s="12">
        <v>880.0144620748803</v>
      </c>
      <c r="H64" s="12">
        <v>958.6970930101752</v>
      </c>
      <c r="I64" s="12">
        <v>971.810530642835</v>
      </c>
      <c r="J64" s="12">
        <v>1038.6112065922243</v>
      </c>
      <c r="K64" s="12">
        <v>1060.0217725092853</v>
      </c>
    </row>
    <row r="65" spans="2:11" ht="37.5">
      <c r="B65" s="6" t="s">
        <v>70</v>
      </c>
      <c r="C65" s="4" t="s">
        <v>11</v>
      </c>
      <c r="D65" s="5">
        <v>67.7</v>
      </c>
      <c r="E65" s="5">
        <v>102</v>
      </c>
      <c r="F65" s="5">
        <v>102.7</v>
      </c>
      <c r="G65" s="5">
        <v>103.4</v>
      </c>
      <c r="H65" s="5">
        <v>102.7</v>
      </c>
      <c r="I65" s="5">
        <v>103.4</v>
      </c>
      <c r="J65" s="5">
        <v>102.3</v>
      </c>
      <c r="K65" s="5">
        <v>103</v>
      </c>
    </row>
    <row r="66" spans="2:11" ht="37.5">
      <c r="B66" s="6" t="s">
        <v>71</v>
      </c>
      <c r="C66" s="4" t="s">
        <v>11</v>
      </c>
      <c r="D66" s="5">
        <v>103.9</v>
      </c>
      <c r="E66" s="5">
        <v>102.4</v>
      </c>
      <c r="F66" s="5">
        <v>104.6</v>
      </c>
      <c r="G66" s="5">
        <v>104.6</v>
      </c>
      <c r="H66" s="5">
        <v>106.8</v>
      </c>
      <c r="I66" s="5">
        <v>106.8</v>
      </c>
      <c r="J66" s="5">
        <v>105.9</v>
      </c>
      <c r="K66" s="5">
        <v>105.9</v>
      </c>
    </row>
    <row r="67" spans="2:11" ht="37.5">
      <c r="B67" s="6" t="s">
        <v>72</v>
      </c>
      <c r="C67" s="4" t="s">
        <v>11</v>
      </c>
      <c r="D67" s="5">
        <v>103.3</v>
      </c>
      <c r="E67" s="5">
        <v>103</v>
      </c>
      <c r="F67" s="5">
        <v>103</v>
      </c>
      <c r="G67" s="5">
        <v>103.5</v>
      </c>
      <c r="H67" s="5">
        <v>103.6</v>
      </c>
      <c r="I67" s="5">
        <v>104.2</v>
      </c>
      <c r="J67" s="5">
        <v>104.2</v>
      </c>
      <c r="K67" s="5">
        <v>104.9</v>
      </c>
    </row>
    <row r="68" spans="2:11" ht="75">
      <c r="B68" s="6" t="s">
        <v>73</v>
      </c>
      <c r="C68" s="4" t="s">
        <v>31</v>
      </c>
      <c r="D68" s="5">
        <v>154.5</v>
      </c>
      <c r="E68" s="5">
        <v>159.63867</v>
      </c>
      <c r="F68" s="5">
        <v>169.68712608315</v>
      </c>
      <c r="G68" s="5">
        <v>170.84370824730001</v>
      </c>
      <c r="H68" s="5">
        <v>184.20199316117657</v>
      </c>
      <c r="I68" s="5">
        <v>186.7215808043876</v>
      </c>
      <c r="J68" s="5">
        <v>198.04900959308168</v>
      </c>
      <c r="K68" s="5">
        <v>202.13171286817368</v>
      </c>
    </row>
    <row r="69" spans="2:11" ht="37.5">
      <c r="B69" s="6" t="s">
        <v>74</v>
      </c>
      <c r="C69" s="4" t="s">
        <v>11</v>
      </c>
      <c r="D69" s="5">
        <v>139</v>
      </c>
      <c r="E69" s="5">
        <v>102</v>
      </c>
      <c r="F69" s="5">
        <v>102.7</v>
      </c>
      <c r="G69" s="5">
        <v>103.4</v>
      </c>
      <c r="H69" s="5">
        <v>102.7</v>
      </c>
      <c r="I69" s="5">
        <v>103.4</v>
      </c>
      <c r="J69" s="5">
        <v>102.3</v>
      </c>
      <c r="K69" s="5">
        <v>103</v>
      </c>
    </row>
    <row r="70" spans="2:11" ht="56.25">
      <c r="B70" s="6" t="s">
        <v>75</v>
      </c>
      <c r="C70" s="4" t="s">
        <v>11</v>
      </c>
      <c r="D70" s="5">
        <v>97.9</v>
      </c>
      <c r="E70" s="5">
        <v>101.3</v>
      </c>
      <c r="F70" s="5">
        <v>103.5</v>
      </c>
      <c r="G70" s="5">
        <v>103.5</v>
      </c>
      <c r="H70" s="5">
        <v>105.7</v>
      </c>
      <c r="I70" s="5">
        <v>105.7</v>
      </c>
      <c r="J70" s="5">
        <v>105.1</v>
      </c>
      <c r="K70" s="5">
        <v>105.1</v>
      </c>
    </row>
    <row r="71" spans="2:11" ht="37.5">
      <c r="B71" s="6" t="s">
        <v>76</v>
      </c>
      <c r="C71" s="4" t="s">
        <v>11</v>
      </c>
      <c r="D71" s="5">
        <v>102.1</v>
      </c>
      <c r="E71" s="5">
        <v>102.3</v>
      </c>
      <c r="F71" s="5">
        <v>103.1</v>
      </c>
      <c r="G71" s="5">
        <v>103.7</v>
      </c>
      <c r="H71" s="5">
        <v>103.3</v>
      </c>
      <c r="I71" s="5">
        <v>103.9</v>
      </c>
      <c r="J71" s="5">
        <v>103.7</v>
      </c>
      <c r="K71" s="5">
        <v>104.1</v>
      </c>
    </row>
    <row r="72" spans="2:11" ht="56.25">
      <c r="B72" s="6" t="s">
        <v>77</v>
      </c>
      <c r="C72" s="4" t="s">
        <v>31</v>
      </c>
      <c r="D72" s="5"/>
      <c r="E72" s="5"/>
      <c r="F72" s="5"/>
      <c r="G72" s="5"/>
      <c r="H72" s="5"/>
      <c r="I72" s="5"/>
      <c r="J72" s="5"/>
      <c r="K72" s="5"/>
    </row>
    <row r="73" spans="2:11" ht="37.5">
      <c r="B73" s="6" t="s">
        <v>78</v>
      </c>
      <c r="C73" s="4" t="s">
        <v>11</v>
      </c>
      <c r="D73" s="5"/>
      <c r="E73" s="5"/>
      <c r="F73" s="5"/>
      <c r="G73" s="5"/>
      <c r="H73" s="5"/>
      <c r="I73" s="5"/>
      <c r="J73" s="5"/>
      <c r="K73" s="5"/>
    </row>
    <row r="74" spans="2:11" ht="37.5">
      <c r="B74" s="6" t="s">
        <v>79</v>
      </c>
      <c r="C74" s="4" t="s">
        <v>11</v>
      </c>
      <c r="D74" s="5"/>
      <c r="E74" s="5"/>
      <c r="F74" s="5"/>
      <c r="G74" s="5"/>
      <c r="H74" s="5"/>
      <c r="I74" s="5"/>
      <c r="J74" s="5"/>
      <c r="K74" s="5"/>
    </row>
    <row r="75" spans="2:11" ht="37.5">
      <c r="B75" s="6" t="s">
        <v>80</v>
      </c>
      <c r="C75" s="4" t="s">
        <v>11</v>
      </c>
      <c r="D75" s="5"/>
      <c r="E75" s="5"/>
      <c r="F75" s="5"/>
      <c r="G75" s="5"/>
      <c r="H75" s="5"/>
      <c r="I75" s="5"/>
      <c r="J75" s="5"/>
      <c r="K75" s="5"/>
    </row>
    <row r="76" spans="2:11" ht="56.25">
      <c r="B76" s="6" t="s">
        <v>81</v>
      </c>
      <c r="C76" s="4" t="s">
        <v>31</v>
      </c>
      <c r="D76" s="5"/>
      <c r="E76" s="5"/>
      <c r="F76" s="5"/>
      <c r="G76" s="5"/>
      <c r="H76" s="5"/>
      <c r="I76" s="5"/>
      <c r="J76" s="5"/>
      <c r="K76" s="5"/>
    </row>
    <row r="77" spans="2:11" ht="18.75">
      <c r="B77" s="6" t="s">
        <v>82</v>
      </c>
      <c r="C77" s="4" t="s">
        <v>11</v>
      </c>
      <c r="D77" s="5"/>
      <c r="E77" s="5"/>
      <c r="F77" s="5"/>
      <c r="G77" s="5"/>
      <c r="H77" s="5"/>
      <c r="I77" s="5"/>
      <c r="J77" s="5"/>
      <c r="K77" s="5"/>
    </row>
    <row r="78" spans="2:11" ht="37.5">
      <c r="B78" s="6" t="s">
        <v>83</v>
      </c>
      <c r="C78" s="4" t="s">
        <v>11</v>
      </c>
      <c r="D78" s="5"/>
      <c r="E78" s="5"/>
      <c r="F78" s="5"/>
      <c r="G78" s="5"/>
      <c r="H78" s="5"/>
      <c r="I78" s="5"/>
      <c r="J78" s="5"/>
      <c r="K78" s="5"/>
    </row>
    <row r="79" spans="2:11" ht="37.5">
      <c r="B79" s="6" t="s">
        <v>84</v>
      </c>
      <c r="C79" s="4" t="s">
        <v>11</v>
      </c>
      <c r="D79" s="5"/>
      <c r="E79" s="5"/>
      <c r="F79" s="5"/>
      <c r="G79" s="5"/>
      <c r="H79" s="5"/>
      <c r="I79" s="5"/>
      <c r="J79" s="5"/>
      <c r="K79" s="5"/>
    </row>
    <row r="80" spans="2:11" ht="56.25">
      <c r="B80" s="6" t="s">
        <v>85</v>
      </c>
      <c r="C80" s="4" t="s">
        <v>31</v>
      </c>
      <c r="D80" s="12">
        <v>5.2</v>
      </c>
      <c r="E80" s="12">
        <v>5.48964</v>
      </c>
      <c r="F80" s="12">
        <v>5.76189320616</v>
      </c>
      <c r="G80" s="12">
        <v>5.801166090720001</v>
      </c>
      <c r="H80" s="12">
        <v>6.136410502667194</v>
      </c>
      <c r="I80" s="12">
        <v>6.220346750103248</v>
      </c>
      <c r="J80" s="12">
        <v>6.490984574332311</v>
      </c>
      <c r="K80" s="12">
        <v>6.624793695794962</v>
      </c>
    </row>
    <row r="81" spans="2:11" ht="37.5">
      <c r="B81" s="6" t="s">
        <v>86</v>
      </c>
      <c r="C81" s="4" t="s">
        <v>11</v>
      </c>
      <c r="D81" s="5">
        <v>133.3</v>
      </c>
      <c r="E81" s="5">
        <v>102</v>
      </c>
      <c r="F81" s="5">
        <v>102.7</v>
      </c>
      <c r="G81" s="5">
        <v>103.4</v>
      </c>
      <c r="H81" s="5">
        <v>102.7</v>
      </c>
      <c r="I81" s="5">
        <v>103.4</v>
      </c>
      <c r="J81" s="5">
        <v>102.3</v>
      </c>
      <c r="K81" s="5">
        <v>103</v>
      </c>
    </row>
    <row r="82" spans="2:11" ht="37.5">
      <c r="B82" s="6" t="s">
        <v>87</v>
      </c>
      <c r="C82" s="4" t="s">
        <v>11</v>
      </c>
      <c r="D82" s="5">
        <v>105.4</v>
      </c>
      <c r="E82" s="5">
        <v>103.5</v>
      </c>
      <c r="F82" s="5">
        <v>102.2</v>
      </c>
      <c r="G82" s="5">
        <v>102.2</v>
      </c>
      <c r="H82" s="5">
        <v>103.7</v>
      </c>
      <c r="I82" s="5">
        <v>103.7</v>
      </c>
      <c r="J82" s="5">
        <v>103.4</v>
      </c>
      <c r="K82" s="5">
        <v>103.4</v>
      </c>
    </row>
    <row r="83" spans="2:11" ht="37.5">
      <c r="B83" s="6" t="s">
        <v>88</v>
      </c>
      <c r="C83" s="4" t="s">
        <v>11</v>
      </c>
      <c r="D83" s="5">
        <v>107.4</v>
      </c>
      <c r="E83" s="5">
        <v>105</v>
      </c>
      <c r="F83" s="5">
        <v>104.5</v>
      </c>
      <c r="G83" s="5">
        <v>105.3</v>
      </c>
      <c r="H83" s="5">
        <v>104.7</v>
      </c>
      <c r="I83" s="5">
        <v>105.5</v>
      </c>
      <c r="J83" s="5">
        <v>105</v>
      </c>
      <c r="K83" s="5">
        <v>106</v>
      </c>
    </row>
    <row r="84" spans="2:11" ht="75">
      <c r="B84" s="6" t="s">
        <v>89</v>
      </c>
      <c r="C84" s="4" t="s">
        <v>31</v>
      </c>
      <c r="D84" s="5">
        <v>203.9</v>
      </c>
      <c r="E84" s="5">
        <v>221.288592</v>
      </c>
      <c r="F84" s="5">
        <v>240.44466025507197</v>
      </c>
      <c r="G84" s="5">
        <v>242.083523567424</v>
      </c>
      <c r="H84" s="5">
        <v>261.7528660468764</v>
      </c>
      <c r="I84" s="5">
        <v>265.33322517083946</v>
      </c>
      <c r="J84" s="5">
        <v>285.44621197570757</v>
      </c>
      <c r="K84" s="5">
        <v>291.3305745730783</v>
      </c>
    </row>
    <row r="85" spans="2:11" ht="37.5">
      <c r="B85" s="6" t="s">
        <v>90</v>
      </c>
      <c r="C85" s="4" t="s">
        <v>11</v>
      </c>
      <c r="D85" s="5">
        <v>149.6</v>
      </c>
      <c r="E85" s="5">
        <v>102</v>
      </c>
      <c r="F85" s="5">
        <v>102.7</v>
      </c>
      <c r="G85" s="5">
        <v>103.4</v>
      </c>
      <c r="H85" s="5">
        <v>102.7</v>
      </c>
      <c r="I85" s="5">
        <v>103.4</v>
      </c>
      <c r="J85" s="5">
        <v>102.3</v>
      </c>
      <c r="K85" s="5">
        <v>103</v>
      </c>
    </row>
    <row r="86" spans="2:11" ht="37.5">
      <c r="B86" s="6" t="s">
        <v>91</v>
      </c>
      <c r="C86" s="4" t="s">
        <v>11</v>
      </c>
      <c r="D86" s="5">
        <v>106.1</v>
      </c>
      <c r="E86" s="5">
        <v>106.4</v>
      </c>
      <c r="F86" s="5">
        <v>105.8</v>
      </c>
      <c r="G86" s="5">
        <v>105.8</v>
      </c>
      <c r="H86" s="5">
        <v>106</v>
      </c>
      <c r="I86" s="5">
        <v>106</v>
      </c>
      <c r="J86" s="5">
        <v>106.6</v>
      </c>
      <c r="K86" s="5">
        <v>106.6</v>
      </c>
    </row>
    <row r="87" spans="2:11" ht="37.5">
      <c r="B87" s="6" t="s">
        <v>92</v>
      </c>
      <c r="C87" s="4" t="s">
        <v>11</v>
      </c>
      <c r="D87" s="5">
        <v>105.6</v>
      </c>
      <c r="E87" s="5">
        <v>104</v>
      </c>
      <c r="F87" s="5">
        <v>103.8</v>
      </c>
      <c r="G87" s="5">
        <v>104.4</v>
      </c>
      <c r="H87" s="5">
        <v>102.9</v>
      </c>
      <c r="I87" s="5">
        <v>103.5</v>
      </c>
      <c r="J87" s="5">
        <v>103.3</v>
      </c>
      <c r="K87" s="5">
        <v>104</v>
      </c>
    </row>
    <row r="88" spans="2:11" ht="75">
      <c r="B88" s="6" t="s">
        <v>93</v>
      </c>
      <c r="C88" s="4" t="s">
        <v>31</v>
      </c>
      <c r="D88" s="5"/>
      <c r="E88" s="5"/>
      <c r="F88" s="5"/>
      <c r="G88" s="5"/>
      <c r="H88" s="5"/>
      <c r="I88" s="5"/>
      <c r="J88" s="5"/>
      <c r="K88" s="5"/>
    </row>
    <row r="89" spans="2:11" ht="37.5">
      <c r="B89" s="6" t="s">
        <v>94</v>
      </c>
      <c r="C89" s="4" t="s">
        <v>11</v>
      </c>
      <c r="D89" s="5"/>
      <c r="E89" s="5"/>
      <c r="F89" s="5"/>
      <c r="G89" s="5"/>
      <c r="H89" s="5"/>
      <c r="I89" s="5"/>
      <c r="J89" s="5"/>
      <c r="K89" s="5"/>
    </row>
    <row r="90" spans="2:11" ht="37.5">
      <c r="B90" s="6" t="s">
        <v>95</v>
      </c>
      <c r="C90" s="4" t="s">
        <v>11</v>
      </c>
      <c r="D90" s="5"/>
      <c r="E90" s="5"/>
      <c r="F90" s="5"/>
      <c r="G90" s="5"/>
      <c r="H90" s="5"/>
      <c r="I90" s="5"/>
      <c r="J90" s="5"/>
      <c r="K90" s="5"/>
    </row>
    <row r="91" spans="2:11" ht="37.5">
      <c r="B91" s="6" t="s">
        <v>96</v>
      </c>
      <c r="C91" s="4" t="s">
        <v>11</v>
      </c>
      <c r="D91" s="5"/>
      <c r="E91" s="5"/>
      <c r="F91" s="5"/>
      <c r="G91" s="5"/>
      <c r="H91" s="5"/>
      <c r="I91" s="5"/>
      <c r="J91" s="5"/>
      <c r="K91" s="5"/>
    </row>
    <row r="92" spans="2:11" ht="75">
      <c r="B92" s="6" t="s">
        <v>97</v>
      </c>
      <c r="C92" s="4" t="s">
        <v>31</v>
      </c>
      <c r="D92" s="5"/>
      <c r="E92" s="5"/>
      <c r="F92" s="5"/>
      <c r="G92" s="5"/>
      <c r="H92" s="5"/>
      <c r="I92" s="5"/>
      <c r="J92" s="5"/>
      <c r="K92" s="5"/>
    </row>
    <row r="93" spans="2:11" ht="37.5">
      <c r="B93" s="6" t="s">
        <v>98</v>
      </c>
      <c r="C93" s="4" t="s">
        <v>11</v>
      </c>
      <c r="D93" s="5"/>
      <c r="E93" s="5"/>
      <c r="F93" s="5"/>
      <c r="G93" s="5"/>
      <c r="H93" s="5"/>
      <c r="I93" s="5"/>
      <c r="J93" s="5"/>
      <c r="K93" s="5"/>
    </row>
    <row r="94" spans="2:11" ht="56.25">
      <c r="B94" s="6" t="s">
        <v>99</v>
      </c>
      <c r="C94" s="4" t="s">
        <v>11</v>
      </c>
      <c r="D94" s="5"/>
      <c r="E94" s="5"/>
      <c r="F94" s="5"/>
      <c r="G94" s="5"/>
      <c r="H94" s="5"/>
      <c r="I94" s="5"/>
      <c r="J94" s="5"/>
      <c r="K94" s="5"/>
    </row>
    <row r="95" spans="2:11" ht="37.5">
      <c r="B95" s="6" t="s">
        <v>100</v>
      </c>
      <c r="C95" s="4" t="s">
        <v>11</v>
      </c>
      <c r="D95" s="5"/>
      <c r="E95" s="5"/>
      <c r="F95" s="5"/>
      <c r="G95" s="5"/>
      <c r="H95" s="5"/>
      <c r="I95" s="5"/>
      <c r="J95" s="5"/>
      <c r="K95" s="5"/>
    </row>
    <row r="96" spans="2:11" ht="75">
      <c r="B96" s="6" t="s">
        <v>101</v>
      </c>
      <c r="C96" s="4" t="s">
        <v>31</v>
      </c>
      <c r="D96" s="5"/>
      <c r="E96" s="5"/>
      <c r="F96" s="5"/>
      <c r="G96" s="5"/>
      <c r="H96" s="5"/>
      <c r="I96" s="5"/>
      <c r="J96" s="5"/>
      <c r="K96" s="5"/>
    </row>
    <row r="97" spans="2:11" ht="56.25">
      <c r="B97" s="6" t="s">
        <v>102</v>
      </c>
      <c r="C97" s="4" t="s">
        <v>11</v>
      </c>
      <c r="D97" s="5"/>
      <c r="E97" s="5"/>
      <c r="F97" s="5"/>
      <c r="G97" s="5"/>
      <c r="H97" s="5"/>
      <c r="I97" s="5"/>
      <c r="J97" s="5"/>
      <c r="K97" s="5"/>
    </row>
    <row r="98" spans="2:11" ht="56.25">
      <c r="B98" s="6" t="s">
        <v>103</v>
      </c>
      <c r="C98" s="4" t="s">
        <v>11</v>
      </c>
      <c r="D98" s="5"/>
      <c r="E98" s="5"/>
      <c r="F98" s="5"/>
      <c r="G98" s="5"/>
      <c r="H98" s="5"/>
      <c r="I98" s="5"/>
      <c r="J98" s="5"/>
      <c r="K98" s="5"/>
    </row>
    <row r="99" spans="2:11" ht="56.25">
      <c r="B99" s="6" t="s">
        <v>104</v>
      </c>
      <c r="C99" s="4" t="s">
        <v>11</v>
      </c>
      <c r="D99" s="5"/>
      <c r="E99" s="5"/>
      <c r="F99" s="5"/>
      <c r="G99" s="5"/>
      <c r="H99" s="5"/>
      <c r="I99" s="5"/>
      <c r="J99" s="5"/>
      <c r="K99" s="5"/>
    </row>
    <row r="100" spans="2:11" ht="56.25">
      <c r="B100" s="6" t="s">
        <v>105</v>
      </c>
      <c r="C100" s="4" t="s">
        <v>31</v>
      </c>
      <c r="D100" s="5"/>
      <c r="E100" s="5"/>
      <c r="F100" s="5"/>
      <c r="G100" s="5"/>
      <c r="H100" s="5"/>
      <c r="I100" s="5"/>
      <c r="J100" s="5"/>
      <c r="K100" s="5"/>
    </row>
    <row r="101" spans="2:11" ht="37.5">
      <c r="B101" s="6" t="s">
        <v>106</v>
      </c>
      <c r="C101" s="4" t="s">
        <v>11</v>
      </c>
      <c r="D101" s="5"/>
      <c r="E101" s="5"/>
      <c r="F101" s="5"/>
      <c r="G101" s="5"/>
      <c r="H101" s="5"/>
      <c r="I101" s="5"/>
      <c r="J101" s="5"/>
      <c r="K101" s="5"/>
    </row>
    <row r="102" spans="2:11" ht="37.5">
      <c r="B102" s="6" t="s">
        <v>107</v>
      </c>
      <c r="C102" s="4" t="s">
        <v>11</v>
      </c>
      <c r="D102" s="5"/>
      <c r="E102" s="5"/>
      <c r="F102" s="5"/>
      <c r="G102" s="5"/>
      <c r="H102" s="5"/>
      <c r="I102" s="5"/>
      <c r="J102" s="5"/>
      <c r="K102" s="5"/>
    </row>
    <row r="103" spans="2:11" ht="37.5">
      <c r="B103" s="6" t="s">
        <v>108</v>
      </c>
      <c r="C103" s="4" t="s">
        <v>11</v>
      </c>
      <c r="D103" s="5"/>
      <c r="E103" s="5"/>
      <c r="F103" s="5"/>
      <c r="G103" s="5"/>
      <c r="H103" s="5"/>
      <c r="I103" s="5"/>
      <c r="J103" s="5"/>
      <c r="K103" s="5"/>
    </row>
    <row r="104" spans="2:11" ht="56.25">
      <c r="B104" s="6" t="s">
        <v>109</v>
      </c>
      <c r="C104" s="4" t="s">
        <v>31</v>
      </c>
      <c r="D104" s="5"/>
      <c r="E104" s="5"/>
      <c r="F104" s="5"/>
      <c r="G104" s="5"/>
      <c r="H104" s="5"/>
      <c r="I104" s="5"/>
      <c r="J104" s="5"/>
      <c r="K104" s="5"/>
    </row>
    <row r="105" spans="2:11" ht="18.75">
      <c r="B105" s="6" t="s">
        <v>110</v>
      </c>
      <c r="C105" s="4" t="s">
        <v>11</v>
      </c>
      <c r="D105" s="5"/>
      <c r="E105" s="5"/>
      <c r="F105" s="5"/>
      <c r="G105" s="5"/>
      <c r="H105" s="5"/>
      <c r="I105" s="5"/>
      <c r="J105" s="5"/>
      <c r="K105" s="5"/>
    </row>
    <row r="106" spans="2:11" ht="37.5">
      <c r="B106" s="6" t="s">
        <v>111</v>
      </c>
      <c r="C106" s="4" t="s">
        <v>11</v>
      </c>
      <c r="D106" s="5"/>
      <c r="E106" s="5"/>
      <c r="F106" s="5"/>
      <c r="G106" s="5"/>
      <c r="H106" s="5"/>
      <c r="I106" s="5"/>
      <c r="J106" s="5"/>
      <c r="K106" s="5"/>
    </row>
    <row r="107" spans="2:11" ht="18.75">
      <c r="B107" s="6" t="s">
        <v>112</v>
      </c>
      <c r="C107" s="4" t="s">
        <v>11</v>
      </c>
      <c r="D107" s="5"/>
      <c r="E107" s="5"/>
      <c r="F107" s="5"/>
      <c r="G107" s="5"/>
      <c r="H107" s="5"/>
      <c r="I107" s="5"/>
      <c r="J107" s="5"/>
      <c r="K107" s="5"/>
    </row>
    <row r="108" spans="2:11" ht="37.5">
      <c r="B108" s="3" t="s">
        <v>113</v>
      </c>
      <c r="C108" s="4"/>
      <c r="D108" s="5"/>
      <c r="E108" s="5"/>
      <c r="F108" s="5"/>
      <c r="G108" s="5"/>
      <c r="H108" s="5"/>
      <c r="I108" s="5"/>
      <c r="J108" s="5"/>
      <c r="K108" s="5"/>
    </row>
    <row r="109" spans="2:11" ht="56.25">
      <c r="B109" s="6" t="s">
        <v>114</v>
      </c>
      <c r="C109" s="4" t="s">
        <v>31</v>
      </c>
      <c r="D109" s="5">
        <v>3587.7</v>
      </c>
      <c r="E109" s="5">
        <v>3699.026330999999</v>
      </c>
      <c r="F109" s="5">
        <v>3888.372090831227</v>
      </c>
      <c r="G109" s="5">
        <v>3907.7364936740128</v>
      </c>
      <c r="H109" s="5">
        <v>4162.27290928147</v>
      </c>
      <c r="I109" s="5">
        <v>4207.924903381557</v>
      </c>
      <c r="J109" s="5">
        <v>4439.118167296509</v>
      </c>
      <c r="K109" s="5">
        <v>4514.49327221742</v>
      </c>
    </row>
    <row r="110" spans="2:11" ht="37.5">
      <c r="B110" s="6" t="s">
        <v>115</v>
      </c>
      <c r="C110" s="4" t="s">
        <v>11</v>
      </c>
      <c r="D110" s="5">
        <v>153.9</v>
      </c>
      <c r="E110" s="5">
        <v>100.1</v>
      </c>
      <c r="F110" s="5">
        <v>100.4</v>
      </c>
      <c r="G110" s="5">
        <v>100.9</v>
      </c>
      <c r="H110" s="5">
        <v>100.7</v>
      </c>
      <c r="I110" s="5">
        <v>101.3</v>
      </c>
      <c r="J110" s="5">
        <v>100.9</v>
      </c>
      <c r="K110" s="5">
        <v>101.5</v>
      </c>
    </row>
    <row r="111" spans="2:11" ht="37.5">
      <c r="B111" s="6" t="s">
        <v>116</v>
      </c>
      <c r="C111" s="4" t="s">
        <v>11</v>
      </c>
      <c r="D111" s="5">
        <v>105.4</v>
      </c>
      <c r="E111" s="5">
        <v>103</v>
      </c>
      <c r="F111" s="5">
        <v>104.7</v>
      </c>
      <c r="G111" s="5">
        <v>104.7</v>
      </c>
      <c r="H111" s="5">
        <v>106.3</v>
      </c>
      <c r="I111" s="5">
        <v>106.3</v>
      </c>
      <c r="J111" s="5">
        <v>105.7</v>
      </c>
      <c r="K111" s="5">
        <v>105.7</v>
      </c>
    </row>
    <row r="112" spans="2:11" ht="37.5">
      <c r="B112" s="6" t="s">
        <v>117</v>
      </c>
      <c r="C112" s="4" t="s">
        <v>11</v>
      </c>
      <c r="D112" s="5">
        <v>101.2</v>
      </c>
      <c r="E112" s="5">
        <v>100.5</v>
      </c>
      <c r="F112" s="5">
        <v>100.8</v>
      </c>
      <c r="G112" s="5">
        <v>101.3</v>
      </c>
      <c r="H112" s="5">
        <v>100.9</v>
      </c>
      <c r="I112" s="5">
        <v>101.4</v>
      </c>
      <c r="J112" s="5">
        <v>101</v>
      </c>
      <c r="K112" s="5">
        <v>101.6</v>
      </c>
    </row>
    <row r="113" spans="2:11" ht="18.75">
      <c r="B113" s="6" t="s">
        <v>118</v>
      </c>
      <c r="C113" s="4" t="s">
        <v>119</v>
      </c>
      <c r="D113" s="5">
        <v>391.8</v>
      </c>
      <c r="E113" s="5">
        <f>D113*E110/100</f>
        <v>392.1918</v>
      </c>
      <c r="F113" s="5">
        <f>E113*F110/100</f>
        <v>393.7605672</v>
      </c>
      <c r="G113" s="5">
        <f>E113*G110/100</f>
        <v>395.7215262</v>
      </c>
      <c r="H113" s="5">
        <f>F113*H110/100</f>
        <v>396.5168911704001</v>
      </c>
      <c r="I113" s="5">
        <f>G113*I110/100</f>
        <v>400.8659060406</v>
      </c>
      <c r="J113" s="5">
        <f>H113*J110/100</f>
        <v>400.08554319093366</v>
      </c>
      <c r="K113" s="5">
        <f>I113*K110/100</f>
        <v>406.87889463120905</v>
      </c>
    </row>
    <row r="114" spans="2:11" ht="18.75">
      <c r="B114" s="6" t="s">
        <v>120</v>
      </c>
      <c r="C114" s="4"/>
      <c r="D114" s="5"/>
      <c r="E114" s="5"/>
      <c r="F114" s="5"/>
      <c r="G114" s="5"/>
      <c r="H114" s="5"/>
      <c r="I114" s="5"/>
      <c r="J114" s="5"/>
      <c r="K114" s="5"/>
    </row>
    <row r="115" spans="2:11" ht="18.75">
      <c r="B115" s="6" t="s">
        <v>121</v>
      </c>
      <c r="C115" s="4" t="s">
        <v>122</v>
      </c>
      <c r="D115" s="5"/>
      <c r="E115" s="5"/>
      <c r="F115" s="5"/>
      <c r="G115" s="5"/>
      <c r="H115" s="5"/>
      <c r="I115" s="5"/>
      <c r="J115" s="5"/>
      <c r="K115" s="5"/>
    </row>
    <row r="116" spans="2:11" ht="18.75">
      <c r="B116" s="6" t="s">
        <v>123</v>
      </c>
      <c r="C116" s="4" t="s">
        <v>122</v>
      </c>
      <c r="D116" s="5"/>
      <c r="E116" s="5"/>
      <c r="F116" s="5"/>
      <c r="G116" s="5"/>
      <c r="H116" s="5"/>
      <c r="I116" s="5"/>
      <c r="J116" s="5"/>
      <c r="K116" s="5"/>
    </row>
    <row r="117" spans="2:11" ht="18.75">
      <c r="B117" s="6" t="s">
        <v>124</v>
      </c>
      <c r="C117" s="4" t="s">
        <v>122</v>
      </c>
      <c r="D117" s="5"/>
      <c r="E117" s="5"/>
      <c r="F117" s="5"/>
      <c r="G117" s="5"/>
      <c r="H117" s="5"/>
      <c r="I117" s="5"/>
      <c r="J117" s="5"/>
      <c r="K117" s="5"/>
    </row>
    <row r="118" spans="2:11" ht="37.5">
      <c r="B118" s="6" t="s">
        <v>125</v>
      </c>
      <c r="C118" s="4" t="s">
        <v>126</v>
      </c>
      <c r="D118" s="5"/>
      <c r="E118" s="5"/>
      <c r="F118" s="5"/>
      <c r="G118" s="5"/>
      <c r="H118" s="5"/>
      <c r="I118" s="5"/>
      <c r="J118" s="5"/>
      <c r="K118" s="5"/>
    </row>
    <row r="119" spans="2:11" ht="18.75">
      <c r="B119" s="6" t="s">
        <v>127</v>
      </c>
      <c r="C119" s="4"/>
      <c r="D119" s="5"/>
      <c r="E119" s="5"/>
      <c r="F119" s="5"/>
      <c r="G119" s="5"/>
      <c r="H119" s="5"/>
      <c r="I119" s="5"/>
      <c r="J119" s="5"/>
      <c r="K119" s="5"/>
    </row>
    <row r="120" spans="2:11" ht="18.75">
      <c r="B120" s="6" t="s">
        <v>121</v>
      </c>
      <c r="C120" s="4" t="s">
        <v>126</v>
      </c>
      <c r="D120" s="5"/>
      <c r="E120" s="5"/>
      <c r="F120" s="5"/>
      <c r="G120" s="5"/>
      <c r="H120" s="5"/>
      <c r="I120" s="5"/>
      <c r="J120" s="5"/>
      <c r="K120" s="5"/>
    </row>
    <row r="121" spans="2:11" ht="18.75">
      <c r="B121" s="6" t="s">
        <v>123</v>
      </c>
      <c r="C121" s="4" t="s">
        <v>126</v>
      </c>
      <c r="D121" s="5"/>
      <c r="E121" s="5"/>
      <c r="F121" s="5"/>
      <c r="G121" s="5"/>
      <c r="H121" s="5"/>
      <c r="I121" s="5"/>
      <c r="J121" s="5"/>
      <c r="K121" s="5"/>
    </row>
    <row r="122" spans="2:11" ht="18.75">
      <c r="B122" s="6" t="s">
        <v>124</v>
      </c>
      <c r="C122" s="4" t="s">
        <v>126</v>
      </c>
      <c r="D122" s="5"/>
      <c r="E122" s="5"/>
      <c r="F122" s="5"/>
      <c r="G122" s="5"/>
      <c r="H122" s="5"/>
      <c r="I122" s="5"/>
      <c r="J122" s="5"/>
      <c r="K122" s="5"/>
    </row>
    <row r="123" spans="2:11" ht="18.75">
      <c r="B123" s="3" t="s">
        <v>128</v>
      </c>
      <c r="C123" s="4"/>
      <c r="D123" s="5"/>
      <c r="E123" s="5"/>
      <c r="F123" s="5"/>
      <c r="G123" s="5"/>
      <c r="H123" s="5"/>
      <c r="I123" s="5"/>
      <c r="J123" s="5"/>
      <c r="K123" s="5"/>
    </row>
    <row r="124" spans="2:11" ht="37.5">
      <c r="B124" s="6" t="s">
        <v>129</v>
      </c>
      <c r="C124" s="4" t="s">
        <v>130</v>
      </c>
      <c r="D124" s="5">
        <v>106.95</v>
      </c>
      <c r="E124" s="5">
        <v>109.9</v>
      </c>
      <c r="F124" s="5">
        <v>110</v>
      </c>
      <c r="G124" s="5">
        <v>111.8</v>
      </c>
      <c r="H124" s="5">
        <v>111.1</v>
      </c>
      <c r="I124" s="5">
        <v>112.9</v>
      </c>
      <c r="J124" s="5">
        <v>109.1</v>
      </c>
      <c r="K124" s="5">
        <v>110.2</v>
      </c>
    </row>
    <row r="125" spans="2:11" ht="37.5">
      <c r="B125" s="6" t="s">
        <v>131</v>
      </c>
      <c r="C125" s="4" t="s">
        <v>130</v>
      </c>
      <c r="D125" s="5">
        <v>107.52</v>
      </c>
      <c r="E125" s="5">
        <v>110.4</v>
      </c>
      <c r="F125" s="5">
        <v>110.2</v>
      </c>
      <c r="G125" s="5">
        <v>111.9</v>
      </c>
      <c r="H125" s="5">
        <v>111.36</v>
      </c>
      <c r="I125" s="5">
        <v>112.63</v>
      </c>
      <c r="J125" s="5">
        <v>108.73</v>
      </c>
      <c r="K125" s="5">
        <v>109.39</v>
      </c>
    </row>
    <row r="126" spans="2:11" ht="37.5">
      <c r="B126" s="6" t="s">
        <v>132</v>
      </c>
      <c r="C126" s="4" t="s">
        <v>133</v>
      </c>
      <c r="D126" s="5">
        <v>105.03</v>
      </c>
      <c r="E126" s="5">
        <v>110.2</v>
      </c>
      <c r="F126" s="5">
        <v>110.26</v>
      </c>
      <c r="G126" s="5">
        <v>111.96</v>
      </c>
      <c r="H126" s="5">
        <v>111.36</v>
      </c>
      <c r="I126" s="5">
        <v>112.62</v>
      </c>
      <c r="J126" s="5">
        <v>108.73</v>
      </c>
      <c r="K126" s="5">
        <v>109.39</v>
      </c>
    </row>
    <row r="127" spans="2:11" ht="37.5">
      <c r="B127" s="6" t="s">
        <v>134</v>
      </c>
      <c r="C127" s="4" t="s">
        <v>133</v>
      </c>
      <c r="D127" s="5">
        <v>103.24</v>
      </c>
      <c r="E127" s="5">
        <v>110.48</v>
      </c>
      <c r="F127" s="5">
        <v>110.22</v>
      </c>
      <c r="G127" s="5">
        <v>111.94</v>
      </c>
      <c r="H127" s="5">
        <v>111.36</v>
      </c>
      <c r="I127" s="5">
        <v>112.62</v>
      </c>
      <c r="J127" s="5">
        <v>108.73</v>
      </c>
      <c r="K127" s="5">
        <v>109.39</v>
      </c>
    </row>
    <row r="128" spans="2:11" ht="37.5">
      <c r="B128" s="6" t="s">
        <v>135</v>
      </c>
      <c r="C128" s="4" t="s">
        <v>130</v>
      </c>
      <c r="D128" s="5">
        <v>102.07</v>
      </c>
      <c r="E128" s="5">
        <v>109.4</v>
      </c>
      <c r="F128" s="5">
        <v>110.8</v>
      </c>
      <c r="G128" s="5">
        <v>112.6</v>
      </c>
      <c r="H128" s="5">
        <v>112.1</v>
      </c>
      <c r="I128" s="5">
        <v>115.3</v>
      </c>
      <c r="J128" s="5">
        <v>112</v>
      </c>
      <c r="K128" s="5">
        <v>115.2</v>
      </c>
    </row>
    <row r="129" spans="2:11" ht="18.75">
      <c r="B129" s="3" t="s">
        <v>136</v>
      </c>
      <c r="C129" s="4"/>
      <c r="D129" s="5"/>
      <c r="E129" s="5"/>
      <c r="F129" s="5"/>
      <c r="G129" s="5"/>
      <c r="H129" s="5"/>
      <c r="I129" s="5"/>
      <c r="J129" s="5"/>
      <c r="K129" s="5"/>
    </row>
    <row r="130" spans="2:11" ht="18.75">
      <c r="B130" s="7" t="s">
        <v>137</v>
      </c>
      <c r="C130" s="8" t="s">
        <v>138</v>
      </c>
      <c r="D130" s="18">
        <f>D134+D137</f>
        <v>9.1</v>
      </c>
      <c r="E130" s="18">
        <f aca="true" t="shared" si="1" ref="E130:K130">E134+E137</f>
        <v>3.8249999999999997</v>
      </c>
      <c r="F130" s="18">
        <f t="shared" si="1"/>
        <v>5.03</v>
      </c>
      <c r="G130" s="18">
        <f t="shared" si="1"/>
        <v>5.805000000000001</v>
      </c>
      <c r="H130" s="18">
        <f t="shared" si="1"/>
        <v>6.231</v>
      </c>
      <c r="I130" s="18">
        <f t="shared" si="1"/>
        <v>7.425</v>
      </c>
      <c r="J130" s="18">
        <f t="shared" si="1"/>
        <v>8.11</v>
      </c>
      <c r="K130" s="18">
        <f t="shared" si="1"/>
        <v>10.05</v>
      </c>
    </row>
    <row r="131" spans="2:11" ht="37.5">
      <c r="B131" s="6" t="s">
        <v>139</v>
      </c>
      <c r="C131" s="4" t="s">
        <v>140</v>
      </c>
      <c r="D131" s="18"/>
      <c r="E131" s="19">
        <f>E130/D130/E132*100*100</f>
        <v>41.08794431375077</v>
      </c>
      <c r="F131" s="19">
        <f>F130/E130/F132*100*100</f>
        <v>126.20275237414225</v>
      </c>
      <c r="G131" s="19">
        <f>G130/E130/G132*100*100</f>
        <v>145.64751044371684</v>
      </c>
      <c r="H131" s="19">
        <f>H130/F130/H132*100*100</f>
        <v>116.86484864398514</v>
      </c>
      <c r="I131" s="19">
        <f>I130/G130/I132*100*100</f>
        <v>120.66695919262833</v>
      </c>
      <c r="J131" s="19">
        <f>J130/H130/J132*100*100</f>
        <v>123.72212285805122</v>
      </c>
      <c r="K131" s="19">
        <f>K130/I130/K132*100*100</f>
        <v>128.66305641971044</v>
      </c>
    </row>
    <row r="132" spans="2:11" ht="37.5">
      <c r="B132" s="6" t="s">
        <v>141</v>
      </c>
      <c r="C132" s="4" t="s">
        <v>11</v>
      </c>
      <c r="D132" s="18"/>
      <c r="E132" s="19">
        <v>102.3</v>
      </c>
      <c r="F132" s="19">
        <v>104.2</v>
      </c>
      <c r="G132" s="19">
        <v>104.2</v>
      </c>
      <c r="H132" s="19">
        <v>106</v>
      </c>
      <c r="I132" s="19">
        <v>106</v>
      </c>
      <c r="J132" s="19">
        <v>105.2</v>
      </c>
      <c r="K132" s="19">
        <v>105.2</v>
      </c>
    </row>
    <row r="133" spans="2:11" ht="37.5">
      <c r="B133" s="6" t="s">
        <v>142</v>
      </c>
      <c r="C133" s="4"/>
      <c r="D133" s="18"/>
      <c r="E133" s="18"/>
      <c r="F133" s="18"/>
      <c r="G133" s="18"/>
      <c r="H133" s="18"/>
      <c r="I133" s="18"/>
      <c r="J133" s="18"/>
      <c r="K133" s="18"/>
    </row>
    <row r="134" spans="2:11" ht="21" customHeight="1">
      <c r="B134" s="6" t="s">
        <v>143</v>
      </c>
      <c r="C134" s="4" t="s">
        <v>144</v>
      </c>
      <c r="D134" s="18">
        <v>0.2</v>
      </c>
      <c r="E134" s="18">
        <v>0.295</v>
      </c>
      <c r="F134" s="18">
        <v>0.33</v>
      </c>
      <c r="G134" s="18">
        <v>0.36</v>
      </c>
      <c r="H134" s="18">
        <v>0.371</v>
      </c>
      <c r="I134" s="18">
        <v>0.425</v>
      </c>
      <c r="J134" s="18">
        <v>0.41</v>
      </c>
      <c r="K134" s="18">
        <v>0.49</v>
      </c>
    </row>
    <row r="135" spans="2:11" ht="21" customHeight="1">
      <c r="B135" s="6" t="s">
        <v>145</v>
      </c>
      <c r="C135" s="4" t="s">
        <v>11</v>
      </c>
      <c r="D135" s="18"/>
      <c r="E135" s="19">
        <f>E134/D134/E136*100*100</f>
        <v>143.06498545101843</v>
      </c>
      <c r="F135" s="19">
        <f>F134/E134/F136*100*100</f>
        <v>107.14981492304696</v>
      </c>
      <c r="G135" s="19">
        <f>G134/E134/G136*100*100</f>
        <v>116.89070718877849</v>
      </c>
      <c r="H135" s="19">
        <f>H134/F134/H136*100*100</f>
        <v>103.52140186394332</v>
      </c>
      <c r="I135" s="19">
        <f>I134/G134/I136*100*100</f>
        <v>108.70677307141396</v>
      </c>
      <c r="J135" s="19">
        <f>J134/H134/J136*100*100</f>
        <v>103.57275480792305</v>
      </c>
      <c r="K135" s="19">
        <f>K134/I134/K136*100*100</f>
        <v>108.05446827278237</v>
      </c>
    </row>
    <row r="136" spans="2:11" ht="21" customHeight="1">
      <c r="B136" s="6" t="s">
        <v>146</v>
      </c>
      <c r="C136" s="4" t="s">
        <v>11</v>
      </c>
      <c r="D136" s="18"/>
      <c r="E136" s="19">
        <v>103.1</v>
      </c>
      <c r="F136" s="19">
        <v>104.4</v>
      </c>
      <c r="G136" s="19">
        <v>104.4</v>
      </c>
      <c r="H136" s="19">
        <v>108.6</v>
      </c>
      <c r="I136" s="19">
        <v>108.6</v>
      </c>
      <c r="J136" s="19">
        <v>106.7</v>
      </c>
      <c r="K136" s="19">
        <v>106.7</v>
      </c>
    </row>
    <row r="137" spans="2:11" ht="21" customHeight="1">
      <c r="B137" s="6" t="s">
        <v>147</v>
      </c>
      <c r="C137" s="4" t="s">
        <v>144</v>
      </c>
      <c r="D137" s="18">
        <v>8.9</v>
      </c>
      <c r="E137" s="18">
        <v>3.53</v>
      </c>
      <c r="F137" s="18">
        <v>4.7</v>
      </c>
      <c r="G137" s="18">
        <v>5.445</v>
      </c>
      <c r="H137" s="18">
        <v>5.86</v>
      </c>
      <c r="I137" s="18">
        <v>7</v>
      </c>
      <c r="J137" s="18">
        <v>7.7</v>
      </c>
      <c r="K137" s="18">
        <v>9.56</v>
      </c>
    </row>
    <row r="138" spans="2:11" ht="21" customHeight="1">
      <c r="B138" s="6" t="s">
        <v>148</v>
      </c>
      <c r="C138" s="4" t="s">
        <v>11</v>
      </c>
      <c r="D138" s="18"/>
      <c r="E138" s="19">
        <f>E137/D137/E139*100*100</f>
        <v>39.038308413695475</v>
      </c>
      <c r="F138" s="19">
        <f>F137/E137/F139*100*100</f>
        <v>128.02353453911527</v>
      </c>
      <c r="G138" s="19">
        <f>G137/E137/G139*100*100</f>
        <v>148.31662671606017</v>
      </c>
      <c r="H138" s="19">
        <f>H137/F137/H139*100*100</f>
        <v>120.69782290787008</v>
      </c>
      <c r="I138" s="19">
        <f>I137/G137/I139*100*100</f>
        <v>124.45141372361297</v>
      </c>
      <c r="J138" s="19">
        <f>J137/H137/J139*100*100</f>
        <v>126.83331795959782</v>
      </c>
      <c r="K138" s="19">
        <f>K137/I137/K139*100*100</f>
        <v>131.8257032542747</v>
      </c>
    </row>
    <row r="139" spans="2:11" ht="21" customHeight="1">
      <c r="B139" s="6" t="s">
        <v>149</v>
      </c>
      <c r="C139" s="4" t="s">
        <v>11</v>
      </c>
      <c r="D139" s="18"/>
      <c r="E139" s="19">
        <v>101.6</v>
      </c>
      <c r="F139" s="19">
        <v>104</v>
      </c>
      <c r="G139" s="19">
        <v>104</v>
      </c>
      <c r="H139" s="19">
        <v>103.3</v>
      </c>
      <c r="I139" s="19">
        <v>103.3</v>
      </c>
      <c r="J139" s="19">
        <v>103.6</v>
      </c>
      <c r="K139" s="19">
        <v>103.6</v>
      </c>
    </row>
    <row r="140" spans="2:11" ht="18.75">
      <c r="B140" s="6"/>
      <c r="C140" s="4"/>
      <c r="D140" s="5"/>
      <c r="E140" s="5"/>
      <c r="F140" s="5"/>
      <c r="G140" s="5"/>
      <c r="H140" s="5"/>
      <c r="I140" s="5"/>
      <c r="J140" s="5"/>
      <c r="K140" s="5"/>
    </row>
    <row r="141" spans="2:11" ht="18.75">
      <c r="B141" s="6"/>
      <c r="C141" s="4"/>
      <c r="D141" s="5"/>
      <c r="E141" s="5"/>
      <c r="F141" s="5"/>
      <c r="G141" s="5"/>
      <c r="H141" s="5"/>
      <c r="I141" s="5"/>
      <c r="J141" s="5"/>
      <c r="K141" s="5"/>
    </row>
    <row r="142" spans="2:11" ht="18.75">
      <c r="B142" s="6"/>
      <c r="C142" s="4"/>
      <c r="D142" s="5"/>
      <c r="E142" s="5"/>
      <c r="F142" s="5"/>
      <c r="G142" s="5"/>
      <c r="H142" s="5"/>
      <c r="I142" s="5"/>
      <c r="J142" s="5"/>
      <c r="K142" s="5"/>
    </row>
    <row r="143" spans="2:11" ht="18.75">
      <c r="B143" s="3" t="s">
        <v>150</v>
      </c>
      <c r="C143" s="4"/>
      <c r="D143" s="5"/>
      <c r="E143" s="5"/>
      <c r="F143" s="5"/>
      <c r="G143" s="5"/>
      <c r="H143" s="5"/>
      <c r="I143" s="5"/>
      <c r="J143" s="5"/>
      <c r="K143" s="5"/>
    </row>
    <row r="144" spans="2:11" ht="18.75">
      <c r="B144" s="3" t="s">
        <v>151</v>
      </c>
      <c r="C144" s="4"/>
      <c r="D144" s="5"/>
      <c r="E144" s="5"/>
      <c r="F144" s="5"/>
      <c r="G144" s="5"/>
      <c r="H144" s="5"/>
      <c r="I144" s="5"/>
      <c r="J144" s="5"/>
      <c r="K144" s="5"/>
    </row>
    <row r="145" spans="2:11" ht="56.25">
      <c r="B145" s="6" t="s">
        <v>152</v>
      </c>
      <c r="C145" s="4" t="s">
        <v>153</v>
      </c>
      <c r="D145" s="5"/>
      <c r="E145" s="5"/>
      <c r="F145" s="5"/>
      <c r="G145" s="5"/>
      <c r="H145" s="5"/>
      <c r="I145" s="5"/>
      <c r="J145" s="5"/>
      <c r="K145" s="5"/>
    </row>
    <row r="146" spans="2:11" ht="18.75">
      <c r="B146" s="6" t="s">
        <v>154</v>
      </c>
      <c r="C146" s="4" t="s">
        <v>153</v>
      </c>
      <c r="D146" s="5"/>
      <c r="E146" s="5"/>
      <c r="F146" s="5"/>
      <c r="G146" s="5"/>
      <c r="H146" s="5"/>
      <c r="I146" s="5"/>
      <c r="J146" s="5"/>
      <c r="K146" s="5"/>
    </row>
    <row r="147" spans="2:11" ht="37.5">
      <c r="B147" s="7" t="s">
        <v>155</v>
      </c>
      <c r="C147" s="8" t="s">
        <v>156</v>
      </c>
      <c r="D147" s="5"/>
      <c r="E147" s="5"/>
      <c r="F147" s="5"/>
      <c r="G147" s="5"/>
      <c r="H147" s="5"/>
      <c r="I147" s="5"/>
      <c r="J147" s="5"/>
      <c r="K147" s="5"/>
    </row>
    <row r="148" spans="2:11" ht="37.5">
      <c r="B148" s="6" t="s">
        <v>157</v>
      </c>
      <c r="C148" s="8" t="s">
        <v>156</v>
      </c>
      <c r="D148" s="5"/>
      <c r="E148" s="5"/>
      <c r="F148" s="5"/>
      <c r="G148" s="5"/>
      <c r="H148" s="5"/>
      <c r="I148" s="5"/>
      <c r="J148" s="5"/>
      <c r="K148" s="5"/>
    </row>
    <row r="149" spans="2:11" ht="56.25">
      <c r="B149" s="6" t="s">
        <v>158</v>
      </c>
      <c r="C149" s="4" t="s">
        <v>159</v>
      </c>
      <c r="D149" s="5"/>
      <c r="E149" s="5"/>
      <c r="F149" s="5"/>
      <c r="G149" s="5"/>
      <c r="H149" s="5"/>
      <c r="I149" s="5"/>
      <c r="J149" s="5"/>
      <c r="K149" s="5"/>
    </row>
    <row r="150" spans="2:11" ht="18.75">
      <c r="B150" s="3" t="s">
        <v>160</v>
      </c>
      <c r="C150" s="4"/>
      <c r="D150" s="5"/>
      <c r="E150" s="5"/>
      <c r="F150" s="5"/>
      <c r="G150" s="5"/>
      <c r="H150" s="5"/>
      <c r="I150" s="5"/>
      <c r="J150" s="5"/>
      <c r="K150" s="5"/>
    </row>
    <row r="151" spans="2:11" ht="37.5">
      <c r="B151" s="6" t="s">
        <v>161</v>
      </c>
      <c r="C151" s="4" t="s">
        <v>162</v>
      </c>
      <c r="D151" s="30">
        <v>3.00505</v>
      </c>
      <c r="E151" s="5">
        <v>3.4745890625000007</v>
      </c>
      <c r="F151" s="5">
        <v>3.806719351312738</v>
      </c>
      <c r="G151" s="5">
        <v>3.831320636398777</v>
      </c>
      <c r="H151" s="5">
        <v>4.159496902192687</v>
      </c>
      <c r="I151" s="5">
        <v>4.218366404741947</v>
      </c>
      <c r="J151" s="5">
        <v>4.5390312791275385</v>
      </c>
      <c r="K151" s="5">
        <v>4.6376892153471365</v>
      </c>
    </row>
    <row r="152" spans="2:11" ht="18.75">
      <c r="B152" s="6" t="s">
        <v>163</v>
      </c>
      <c r="C152" s="4"/>
      <c r="D152" s="5"/>
      <c r="E152" s="5"/>
      <c r="F152" s="5"/>
      <c r="G152" s="5"/>
      <c r="H152" s="5"/>
      <c r="I152" s="5"/>
      <c r="J152" s="5"/>
      <c r="K152" s="5">
        <v>1.3347446653188604</v>
      </c>
    </row>
    <row r="153" spans="2:11" ht="37.5">
      <c r="B153" s="6" t="s">
        <v>164</v>
      </c>
      <c r="C153" s="4" t="s">
        <v>162</v>
      </c>
      <c r="D153" s="30">
        <v>0.089</v>
      </c>
      <c r="E153" s="5">
        <v>0.09355113636363635</v>
      </c>
      <c r="F153" s="5">
        <v>0.09761289196860137</v>
      </c>
      <c r="G153" s="5">
        <v>0.09824372454693792</v>
      </c>
      <c r="H153" s="5">
        <v>0.10157991055060038</v>
      </c>
      <c r="I153" s="5">
        <v>0.10301757451423015</v>
      </c>
      <c r="J153" s="5">
        <v>0.10557009134745902</v>
      </c>
      <c r="K153" s="5">
        <v>0.10786470592452725</v>
      </c>
    </row>
    <row r="154" spans="2:11" ht="37.5">
      <c r="B154" s="6" t="s">
        <v>165</v>
      </c>
      <c r="C154" s="4" t="s">
        <v>162</v>
      </c>
      <c r="D154" s="30">
        <v>0.4496</v>
      </c>
      <c r="E154" s="5">
        <v>0.47259090909090906</v>
      </c>
      <c r="F154" s="5">
        <v>0.49310962055149643</v>
      </c>
      <c r="G154" s="5">
        <v>0.4962963882730707</v>
      </c>
      <c r="H154" s="5">
        <v>0.5131497503769655</v>
      </c>
      <c r="I154" s="5">
        <v>0.5204123764224482</v>
      </c>
      <c r="J154" s="5">
        <v>0.5333068884249166</v>
      </c>
      <c r="K154" s="5">
        <v>0.5448985593670502</v>
      </c>
    </row>
    <row r="155" spans="2:11" ht="37.5">
      <c r="B155" s="6" t="s">
        <v>166</v>
      </c>
      <c r="C155" s="4" t="s">
        <v>162</v>
      </c>
      <c r="D155" s="30">
        <v>0.58705</v>
      </c>
      <c r="E155" s="5">
        <v>0.6125382379902502</v>
      </c>
      <c r="F155" s="5">
        <v>0.6391331113196498</v>
      </c>
      <c r="G155" s="5">
        <v>0.6432635697087293</v>
      </c>
      <c r="H155" s="5">
        <v>0.6651076816642254</v>
      </c>
      <c r="I155" s="5">
        <v>0.6745209735314758</v>
      </c>
      <c r="J155" s="5">
        <v>0.6912339096244062</v>
      </c>
      <c r="K155" s="5">
        <v>0.706258197137502</v>
      </c>
    </row>
    <row r="156" spans="2:11" ht="37.5">
      <c r="B156" s="6" t="s">
        <v>167</v>
      </c>
      <c r="C156" s="4" t="s">
        <v>162</v>
      </c>
      <c r="D156" s="36">
        <v>0.0044</v>
      </c>
      <c r="E156" s="38">
        <v>0.004591036959640748</v>
      </c>
      <c r="F156" s="38">
        <v>0.004790368264724401</v>
      </c>
      <c r="G156" s="38">
        <v>0.004821326474266944</v>
      </c>
      <c r="H156" s="38">
        <v>0.0049850503352739835</v>
      </c>
      <c r="I156" s="38">
        <v>0.0050556039239221424</v>
      </c>
      <c r="J156" s="38">
        <v>0.005180869095217423</v>
      </c>
      <c r="K156" s="38">
        <v>0.005293477672097793</v>
      </c>
    </row>
    <row r="157" spans="2:11" ht="37.5">
      <c r="B157" s="6" t="s">
        <v>168</v>
      </c>
      <c r="C157" s="4" t="s">
        <v>162</v>
      </c>
      <c r="D157" s="37">
        <v>1.893</v>
      </c>
      <c r="E157" s="5">
        <v>1.9898011363636363</v>
      </c>
      <c r="F157" s="5">
        <v>2.0761933089501396</v>
      </c>
      <c r="G157" s="5">
        <v>2.089610905251163</v>
      </c>
      <c r="H157" s="5">
        <v>2.1605704569919837</v>
      </c>
      <c r="I157" s="5">
        <v>2.1911490848925586</v>
      </c>
      <c r="J157" s="5">
        <v>2.245440257536404</v>
      </c>
      <c r="K157" s="5">
        <v>2.2942459361250576</v>
      </c>
    </row>
    <row r="158" spans="2:11" ht="18.75">
      <c r="B158" s="6" t="s">
        <v>169</v>
      </c>
      <c r="C158" s="4" t="s">
        <v>170</v>
      </c>
      <c r="D158" s="37">
        <v>65817</v>
      </c>
      <c r="E158" s="5">
        <v>69182.64204545454</v>
      </c>
      <c r="F158" s="5">
        <v>72186.37877188133</v>
      </c>
      <c r="G158" s="5">
        <v>72652.89009557094</v>
      </c>
      <c r="H158" s="5">
        <v>75120.05587313333</v>
      </c>
      <c r="I158" s="5">
        <v>76183.23260452907</v>
      </c>
      <c r="J158" s="5">
        <v>78070.86182264845</v>
      </c>
      <c r="K158" s="5">
        <v>79767.76797566979</v>
      </c>
    </row>
    <row r="159" spans="2:11" ht="18.75">
      <c r="B159" s="6" t="s">
        <v>171</v>
      </c>
      <c r="C159" s="4" t="s">
        <v>170</v>
      </c>
      <c r="D159" s="37">
        <v>17880</v>
      </c>
      <c r="E159" s="5">
        <v>19734.03409090909</v>
      </c>
      <c r="F159" s="5">
        <v>21620.378151791556</v>
      </c>
      <c r="G159" s="5">
        <v>21760.1018974879</v>
      </c>
      <c r="H159" s="5">
        <v>23623.98896456586</v>
      </c>
      <c r="I159" s="5">
        <v>23958.3400919438</v>
      </c>
      <c r="J159" s="5">
        <v>25779.565983424993</v>
      </c>
      <c r="K159" s="5">
        <v>26339.896728061434</v>
      </c>
    </row>
    <row r="160" spans="2:11" ht="37.5">
      <c r="B160" s="6" t="s">
        <v>172</v>
      </c>
      <c r="C160" s="4" t="s">
        <v>173</v>
      </c>
      <c r="D160" s="5">
        <v>288.3</v>
      </c>
      <c r="E160" s="5">
        <v>289.77426136363636</v>
      </c>
      <c r="F160" s="5">
        <v>291.0323884971148</v>
      </c>
      <c r="G160" s="5">
        <v>291.2277886296381</v>
      </c>
      <c r="H160" s="5">
        <v>292.2151532629646</v>
      </c>
      <c r="I160" s="5">
        <v>292.64292000381556</v>
      </c>
      <c r="J160" s="5">
        <v>293.36300945498215</v>
      </c>
      <c r="K160" s="5">
        <v>294.01984883973535</v>
      </c>
    </row>
    <row r="161" spans="2:11" ht="18.75">
      <c r="B161" s="7" t="s">
        <v>174</v>
      </c>
      <c r="C161" s="9"/>
      <c r="D161" s="5"/>
      <c r="E161" s="5"/>
      <c r="F161" s="5"/>
      <c r="G161" s="5"/>
      <c r="H161" s="5"/>
      <c r="I161" s="5"/>
      <c r="J161" s="5"/>
      <c r="K161" s="5"/>
    </row>
    <row r="162" spans="2:11" ht="18.75">
      <c r="B162" s="7" t="s">
        <v>175</v>
      </c>
      <c r="C162" s="9" t="s">
        <v>176</v>
      </c>
      <c r="D162" s="5">
        <v>98</v>
      </c>
      <c r="E162" s="5">
        <v>98</v>
      </c>
      <c r="F162" s="5">
        <v>98</v>
      </c>
      <c r="G162" s="5">
        <v>98</v>
      </c>
      <c r="H162" s="5">
        <v>98</v>
      </c>
      <c r="I162" s="5">
        <v>98</v>
      </c>
      <c r="J162" s="5">
        <v>98</v>
      </c>
      <c r="K162" s="5">
        <v>98</v>
      </c>
    </row>
    <row r="163" spans="2:11" ht="18.75">
      <c r="B163" s="7" t="s">
        <v>177</v>
      </c>
      <c r="C163" s="9" t="s">
        <v>176</v>
      </c>
      <c r="D163" s="5">
        <v>100</v>
      </c>
      <c r="E163" s="5">
        <v>100</v>
      </c>
      <c r="F163" s="5">
        <v>100</v>
      </c>
      <c r="G163" s="5">
        <v>100</v>
      </c>
      <c r="H163" s="5">
        <v>100</v>
      </c>
      <c r="I163" s="5">
        <v>100</v>
      </c>
      <c r="J163" s="5">
        <v>100</v>
      </c>
      <c r="K163" s="5">
        <v>100</v>
      </c>
    </row>
    <row r="164" spans="2:11" ht="37.5">
      <c r="B164" s="3" t="s">
        <v>178</v>
      </c>
      <c r="C164" s="4"/>
      <c r="D164" s="5"/>
      <c r="E164" s="5"/>
      <c r="F164" s="5"/>
      <c r="G164" s="5"/>
      <c r="H164" s="5"/>
      <c r="I164" s="5"/>
      <c r="J164" s="5"/>
      <c r="K164" s="5"/>
    </row>
    <row r="165" spans="2:11" ht="18.75">
      <c r="B165" s="6" t="s">
        <v>179</v>
      </c>
      <c r="C165" s="4" t="s">
        <v>180</v>
      </c>
      <c r="D165" s="5"/>
      <c r="E165" s="5"/>
      <c r="F165" s="5"/>
      <c r="G165" s="5"/>
      <c r="H165" s="5"/>
      <c r="I165" s="5"/>
      <c r="J165" s="5"/>
      <c r="K165" s="5"/>
    </row>
    <row r="166" spans="2:11" ht="18.75">
      <c r="B166" s="6" t="s">
        <v>181</v>
      </c>
      <c r="C166" s="4" t="s">
        <v>180</v>
      </c>
      <c r="D166" s="5"/>
      <c r="E166" s="5"/>
      <c r="F166" s="5"/>
      <c r="G166" s="5"/>
      <c r="H166" s="5"/>
      <c r="I166" s="5"/>
      <c r="J166" s="5"/>
      <c r="K166" s="5"/>
    </row>
    <row r="167" spans="2:11" ht="18.75">
      <c r="B167" s="6" t="s">
        <v>182</v>
      </c>
      <c r="C167" s="4" t="s">
        <v>180</v>
      </c>
      <c r="D167" s="5"/>
      <c r="E167" s="5"/>
      <c r="F167" s="5"/>
      <c r="G167" s="5"/>
      <c r="H167" s="5"/>
      <c r="I167" s="5"/>
      <c r="J167" s="5"/>
      <c r="K167" s="5"/>
    </row>
    <row r="168" spans="2:11" ht="18.75">
      <c r="B168" s="6" t="s">
        <v>183</v>
      </c>
      <c r="C168" s="4" t="s">
        <v>180</v>
      </c>
      <c r="D168" s="5"/>
      <c r="E168" s="5"/>
      <c r="F168" s="5"/>
      <c r="G168" s="5"/>
      <c r="H168" s="5"/>
      <c r="I168" s="5"/>
      <c r="J168" s="5"/>
      <c r="K168" s="5"/>
    </row>
    <row r="169" spans="2:11" ht="18.75">
      <c r="B169" s="6" t="s">
        <v>184</v>
      </c>
      <c r="C169" s="4" t="s">
        <v>180</v>
      </c>
      <c r="D169" s="5"/>
      <c r="E169" s="5"/>
      <c r="F169" s="5"/>
      <c r="G169" s="5"/>
      <c r="H169" s="5"/>
      <c r="I169" s="5"/>
      <c r="J169" s="5"/>
      <c r="K169" s="5"/>
    </row>
    <row r="170" spans="2:11" ht="18.75">
      <c r="B170" s="6" t="s">
        <v>185</v>
      </c>
      <c r="C170" s="4" t="s">
        <v>180</v>
      </c>
      <c r="D170" s="5"/>
      <c r="E170" s="5"/>
      <c r="F170" s="5"/>
      <c r="G170" s="5"/>
      <c r="H170" s="5"/>
      <c r="I170" s="5"/>
      <c r="J170" s="5"/>
      <c r="K170" s="5"/>
    </row>
    <row r="171" spans="2:11" ht="18.75">
      <c r="B171" s="6" t="s">
        <v>186</v>
      </c>
      <c r="C171" s="4" t="s">
        <v>180</v>
      </c>
      <c r="D171" s="5"/>
      <c r="E171" s="5"/>
      <c r="F171" s="5"/>
      <c r="G171" s="5"/>
      <c r="H171" s="5"/>
      <c r="I171" s="5"/>
      <c r="J171" s="5"/>
      <c r="K171" s="5"/>
    </row>
    <row r="172" spans="2:11" ht="18.75">
      <c r="B172" s="6" t="s">
        <v>187</v>
      </c>
      <c r="C172" s="4" t="s">
        <v>180</v>
      </c>
      <c r="D172" s="5"/>
      <c r="E172" s="5"/>
      <c r="F172" s="5"/>
      <c r="G172" s="5"/>
      <c r="H172" s="5"/>
      <c r="I172" s="5"/>
      <c r="J172" s="5"/>
      <c r="K172" s="5"/>
    </row>
    <row r="173" spans="2:11" ht="18.75">
      <c r="B173" s="6" t="s">
        <v>188</v>
      </c>
      <c r="C173" s="4" t="s">
        <v>189</v>
      </c>
      <c r="D173" s="5"/>
      <c r="E173" s="5"/>
      <c r="F173" s="5"/>
      <c r="G173" s="5"/>
      <c r="H173" s="5"/>
      <c r="I173" s="5"/>
      <c r="J173" s="5"/>
      <c r="K173" s="5"/>
    </row>
    <row r="174" spans="2:11" ht="18.75">
      <c r="B174" s="6" t="s">
        <v>190</v>
      </c>
      <c r="C174" s="4" t="s">
        <v>191</v>
      </c>
      <c r="D174" s="5"/>
      <c r="E174" s="5"/>
      <c r="F174" s="5"/>
      <c r="G174" s="5"/>
      <c r="H174" s="5"/>
      <c r="I174" s="5"/>
      <c r="J174" s="5"/>
      <c r="K174" s="5"/>
    </row>
    <row r="175" spans="2:11" ht="18.75">
      <c r="B175" s="6" t="s">
        <v>192</v>
      </c>
      <c r="C175" s="4" t="s">
        <v>193</v>
      </c>
      <c r="D175" s="5"/>
      <c r="E175" s="5"/>
      <c r="F175" s="5"/>
      <c r="G175" s="5"/>
      <c r="H175" s="5"/>
      <c r="I175" s="5"/>
      <c r="J175" s="5"/>
      <c r="K175" s="5"/>
    </row>
    <row r="176" spans="2:11" ht="18.75">
      <c r="B176" s="6" t="s">
        <v>194</v>
      </c>
      <c r="C176" s="4" t="s">
        <v>180</v>
      </c>
      <c r="D176" s="5"/>
      <c r="E176" s="5"/>
      <c r="F176" s="5"/>
      <c r="G176" s="5"/>
      <c r="H176" s="5"/>
      <c r="I176" s="5"/>
      <c r="J176" s="5"/>
      <c r="K176" s="5"/>
    </row>
    <row r="177" spans="2:11" ht="18.75">
      <c r="B177" s="6" t="s">
        <v>195</v>
      </c>
      <c r="C177" s="4" t="s">
        <v>196</v>
      </c>
      <c r="D177" s="5"/>
      <c r="E177" s="5"/>
      <c r="F177" s="5"/>
      <c r="G177" s="5"/>
      <c r="H177" s="5"/>
      <c r="I177" s="5"/>
      <c r="J177" s="5"/>
      <c r="K177" s="5"/>
    </row>
    <row r="178" spans="2:11" ht="18.75">
      <c r="B178" s="6" t="s">
        <v>197</v>
      </c>
      <c r="C178" s="4" t="s">
        <v>180</v>
      </c>
      <c r="D178" s="5"/>
      <c r="E178" s="5"/>
      <c r="F178" s="5"/>
      <c r="G178" s="5"/>
      <c r="H178" s="5"/>
      <c r="I178" s="5"/>
      <c r="J178" s="5"/>
      <c r="K178" s="5"/>
    </row>
    <row r="179" spans="2:11" ht="18.75">
      <c r="B179" s="6" t="s">
        <v>198</v>
      </c>
      <c r="C179" s="4" t="s">
        <v>180</v>
      </c>
      <c r="D179" s="5"/>
      <c r="E179" s="5"/>
      <c r="F179" s="5"/>
      <c r="G179" s="5"/>
      <c r="H179" s="5"/>
      <c r="I179" s="5"/>
      <c r="J179" s="5"/>
      <c r="K179" s="5"/>
    </row>
    <row r="180" spans="2:11" ht="18.75">
      <c r="B180" s="6" t="s">
        <v>199</v>
      </c>
      <c r="C180" s="4" t="s">
        <v>180</v>
      </c>
      <c r="D180" s="5"/>
      <c r="E180" s="5"/>
      <c r="F180" s="5"/>
      <c r="G180" s="5"/>
      <c r="H180" s="5"/>
      <c r="I180" s="5"/>
      <c r="J180" s="5"/>
      <c r="K180" s="5"/>
    </row>
    <row r="181" spans="2:11" ht="18.75">
      <c r="B181" s="6" t="s">
        <v>200</v>
      </c>
      <c r="C181" s="4" t="s">
        <v>180</v>
      </c>
      <c r="D181" s="5"/>
      <c r="E181" s="5"/>
      <c r="F181" s="5"/>
      <c r="G181" s="5"/>
      <c r="H181" s="5"/>
      <c r="I181" s="5"/>
      <c r="J181" s="5"/>
      <c r="K181" s="5"/>
    </row>
    <row r="182" spans="2:11" ht="18.75">
      <c r="B182" s="6" t="s">
        <v>201</v>
      </c>
      <c r="C182" s="4" t="s">
        <v>180</v>
      </c>
      <c r="D182" s="5"/>
      <c r="E182" s="5"/>
      <c r="F182" s="5"/>
      <c r="G182" s="5"/>
      <c r="H182" s="5"/>
      <c r="I182" s="5"/>
      <c r="J182" s="5"/>
      <c r="K182" s="5"/>
    </row>
    <row r="183" spans="2:11" ht="18.75">
      <c r="B183" s="6" t="s">
        <v>202</v>
      </c>
      <c r="C183" s="4" t="s">
        <v>180</v>
      </c>
      <c r="D183" s="5"/>
      <c r="E183" s="5"/>
      <c r="F183" s="5"/>
      <c r="G183" s="5"/>
      <c r="H183" s="5"/>
      <c r="I183" s="5"/>
      <c r="J183" s="5"/>
      <c r="K183" s="5"/>
    </row>
    <row r="184" spans="2:11" ht="18.75">
      <c r="B184" s="10" t="s">
        <v>203</v>
      </c>
      <c r="C184" s="11" t="s">
        <v>204</v>
      </c>
      <c r="D184" s="12"/>
      <c r="E184" s="12"/>
      <c r="F184" s="12"/>
      <c r="G184" s="12"/>
      <c r="H184" s="12"/>
      <c r="I184" s="12"/>
      <c r="J184" s="12"/>
      <c r="K184" s="12"/>
    </row>
    <row r="185" spans="2:11" ht="18.75">
      <c r="B185" s="6" t="s">
        <v>205</v>
      </c>
      <c r="C185" s="4" t="s">
        <v>204</v>
      </c>
      <c r="D185" s="5"/>
      <c r="E185" s="5"/>
      <c r="F185" s="5"/>
      <c r="G185" s="5"/>
      <c r="H185" s="5"/>
      <c r="I185" s="5"/>
      <c r="J185" s="5"/>
      <c r="K185" s="5"/>
    </row>
    <row r="186" spans="2:11" ht="18.75">
      <c r="B186" s="6" t="s">
        <v>206</v>
      </c>
      <c r="C186" s="4" t="s">
        <v>204</v>
      </c>
      <c r="D186" s="5"/>
      <c r="E186" s="5"/>
      <c r="F186" s="5"/>
      <c r="G186" s="5"/>
      <c r="H186" s="5"/>
      <c r="I186" s="5"/>
      <c r="J186" s="5"/>
      <c r="K186" s="5"/>
    </row>
    <row r="187" spans="2:11" ht="18.75">
      <c r="B187" s="6" t="s">
        <v>207</v>
      </c>
      <c r="C187" s="4" t="s">
        <v>204</v>
      </c>
      <c r="D187" s="5"/>
      <c r="E187" s="5"/>
      <c r="F187" s="5"/>
      <c r="G187" s="5"/>
      <c r="H187" s="5"/>
      <c r="I187" s="5"/>
      <c r="J187" s="5"/>
      <c r="K187" s="5"/>
    </row>
    <row r="188" spans="2:11" ht="18.75">
      <c r="B188" s="6" t="s">
        <v>208</v>
      </c>
      <c r="C188" s="4" t="s">
        <v>204</v>
      </c>
      <c r="D188" s="5"/>
      <c r="E188" s="5"/>
      <c r="F188" s="5"/>
      <c r="G188" s="5"/>
      <c r="H188" s="5"/>
      <c r="I188" s="5"/>
      <c r="J188" s="5"/>
      <c r="K188" s="5"/>
    </row>
    <row r="189" spans="2:11" ht="37.5">
      <c r="B189" s="6" t="s">
        <v>209</v>
      </c>
      <c r="C189" s="4" t="s">
        <v>204</v>
      </c>
      <c r="D189" s="5"/>
      <c r="E189" s="5"/>
      <c r="F189" s="5"/>
      <c r="G189" s="5"/>
      <c r="H189" s="5"/>
      <c r="I189" s="5"/>
      <c r="J189" s="5"/>
      <c r="K189" s="5"/>
    </row>
    <row r="190" spans="2:11" ht="37.5">
      <c r="B190" s="6" t="s">
        <v>210</v>
      </c>
      <c r="C190" s="4" t="s">
        <v>204</v>
      </c>
      <c r="D190" s="5"/>
      <c r="E190" s="5"/>
      <c r="F190" s="5"/>
      <c r="G190" s="5"/>
      <c r="H190" s="5"/>
      <c r="I190" s="5"/>
      <c r="J190" s="5"/>
      <c r="K190" s="5"/>
    </row>
    <row r="191" spans="2:11" ht="18.75">
      <c r="B191" s="6" t="s">
        <v>211</v>
      </c>
      <c r="C191" s="4" t="s">
        <v>212</v>
      </c>
      <c r="D191" s="5"/>
      <c r="E191" s="5"/>
      <c r="F191" s="5"/>
      <c r="G191" s="5"/>
      <c r="H191" s="5"/>
      <c r="I191" s="5"/>
      <c r="J191" s="5"/>
      <c r="K191" s="5"/>
    </row>
    <row r="192" spans="2:11" ht="18.75">
      <c r="B192" s="6" t="s">
        <v>213</v>
      </c>
      <c r="C192" s="4" t="s">
        <v>189</v>
      </c>
      <c r="D192" s="5"/>
      <c r="E192" s="5"/>
      <c r="F192" s="5"/>
      <c r="G192" s="5"/>
      <c r="H192" s="5"/>
      <c r="I192" s="5"/>
      <c r="J192" s="5"/>
      <c r="K192" s="5"/>
    </row>
    <row r="193" spans="2:11" ht="18.75">
      <c r="B193" s="6" t="s">
        <v>214</v>
      </c>
      <c r="C193" s="4" t="s">
        <v>215</v>
      </c>
      <c r="D193" s="5"/>
      <c r="E193" s="5"/>
      <c r="F193" s="5"/>
      <c r="G193" s="5"/>
      <c r="H193" s="5"/>
      <c r="I193" s="5"/>
      <c r="J193" s="5"/>
      <c r="K193" s="5"/>
    </row>
    <row r="194" spans="2:11" ht="56.25">
      <c r="B194" s="6" t="s">
        <v>216</v>
      </c>
      <c r="C194" s="4" t="s">
        <v>191</v>
      </c>
      <c r="D194" s="5"/>
      <c r="E194" s="5"/>
      <c r="F194" s="5"/>
      <c r="G194" s="5"/>
      <c r="H194" s="5"/>
      <c r="I194" s="5"/>
      <c r="J194" s="5"/>
      <c r="K194" s="5"/>
    </row>
    <row r="195" spans="2:11" ht="18.75">
      <c r="B195" s="6" t="s">
        <v>217</v>
      </c>
      <c r="C195" s="4" t="s">
        <v>180</v>
      </c>
      <c r="D195" s="5"/>
      <c r="E195" s="5"/>
      <c r="F195" s="5"/>
      <c r="G195" s="5"/>
      <c r="H195" s="5"/>
      <c r="I195" s="5"/>
      <c r="J195" s="5"/>
      <c r="K195" s="5"/>
    </row>
    <row r="196" spans="2:11" ht="18.75">
      <c r="B196" s="6" t="s">
        <v>218</v>
      </c>
      <c r="C196" s="4" t="s">
        <v>193</v>
      </c>
      <c r="D196" s="5"/>
      <c r="E196" s="5"/>
      <c r="F196" s="5"/>
      <c r="G196" s="5"/>
      <c r="H196" s="5"/>
      <c r="I196" s="5"/>
      <c r="J196" s="5"/>
      <c r="K196" s="5"/>
    </row>
    <row r="197" spans="2:11" ht="18.75">
      <c r="B197" s="6" t="s">
        <v>219</v>
      </c>
      <c r="C197" s="4" t="s">
        <v>193</v>
      </c>
      <c r="D197" s="5"/>
      <c r="E197" s="5"/>
      <c r="F197" s="5"/>
      <c r="G197" s="5"/>
      <c r="H197" s="5"/>
      <c r="I197" s="5"/>
      <c r="J197" s="5"/>
      <c r="K197" s="5"/>
    </row>
    <row r="198" spans="2:11" ht="18.75">
      <c r="B198" s="6" t="s">
        <v>220</v>
      </c>
      <c r="C198" s="4" t="s">
        <v>180</v>
      </c>
      <c r="D198" s="5"/>
      <c r="E198" s="5"/>
      <c r="F198" s="5"/>
      <c r="G198" s="5"/>
      <c r="H198" s="5"/>
      <c r="I198" s="5"/>
      <c r="J198" s="5"/>
      <c r="K198" s="5"/>
    </row>
    <row r="199" spans="2:11" ht="18.75">
      <c r="B199" s="6" t="s">
        <v>221</v>
      </c>
      <c r="C199" s="4" t="s">
        <v>193</v>
      </c>
      <c r="D199" s="5"/>
      <c r="E199" s="5"/>
      <c r="F199" s="5"/>
      <c r="G199" s="5"/>
      <c r="H199" s="5"/>
      <c r="I199" s="5"/>
      <c r="J199" s="5"/>
      <c r="K199" s="5"/>
    </row>
    <row r="200" spans="2:11" ht="37.5">
      <c r="B200" s="6" t="s">
        <v>222</v>
      </c>
      <c r="C200" s="4" t="s">
        <v>223</v>
      </c>
      <c r="D200" s="5"/>
      <c r="E200" s="5"/>
      <c r="F200" s="5"/>
      <c r="G200" s="5"/>
      <c r="H200" s="5"/>
      <c r="I200" s="5"/>
      <c r="J200" s="5"/>
      <c r="K200" s="5"/>
    </row>
    <row r="201" spans="2:11" ht="18.75">
      <c r="B201" s="6" t="s">
        <v>224</v>
      </c>
      <c r="C201" s="4" t="s">
        <v>225</v>
      </c>
      <c r="D201" s="5"/>
      <c r="E201" s="5"/>
      <c r="F201" s="5"/>
      <c r="G201" s="5"/>
      <c r="H201" s="5"/>
      <c r="I201" s="5"/>
      <c r="J201" s="5"/>
      <c r="K201" s="5"/>
    </row>
    <row r="202" spans="2:11" ht="37.5">
      <c r="B202" s="7" t="s">
        <v>226</v>
      </c>
      <c r="C202" s="4" t="s">
        <v>180</v>
      </c>
      <c r="D202" s="5"/>
      <c r="E202" s="5"/>
      <c r="F202" s="5"/>
      <c r="G202" s="5"/>
      <c r="H202" s="5"/>
      <c r="I202" s="5"/>
      <c r="J202" s="5"/>
      <c r="K202" s="5"/>
    </row>
    <row r="203" spans="2:11" ht="37.5">
      <c r="B203" s="7" t="s">
        <v>227</v>
      </c>
      <c r="C203" s="4" t="s">
        <v>228</v>
      </c>
      <c r="D203" s="5"/>
      <c r="E203" s="5"/>
      <c r="F203" s="5"/>
      <c r="G203" s="5"/>
      <c r="H203" s="5"/>
      <c r="I203" s="5"/>
      <c r="J203" s="5"/>
      <c r="K203" s="5"/>
    </row>
    <row r="204" spans="2:11" ht="18.75">
      <c r="B204" s="6" t="s">
        <v>229</v>
      </c>
      <c r="C204" s="4" t="s">
        <v>193</v>
      </c>
      <c r="D204" s="5"/>
      <c r="E204" s="5"/>
      <c r="F204" s="5"/>
      <c r="G204" s="5"/>
      <c r="H204" s="5"/>
      <c r="I204" s="5"/>
      <c r="J204" s="5"/>
      <c r="K204" s="5"/>
    </row>
    <row r="205" spans="2:11" ht="18.75">
      <c r="B205" s="7" t="s">
        <v>230</v>
      </c>
      <c r="C205" s="4" t="s">
        <v>170</v>
      </c>
      <c r="D205" s="5"/>
      <c r="E205" s="5"/>
      <c r="F205" s="5"/>
      <c r="G205" s="5"/>
      <c r="H205" s="5"/>
      <c r="I205" s="5"/>
      <c r="J205" s="5"/>
      <c r="K205" s="5"/>
    </row>
    <row r="206" spans="2:11" ht="37.5">
      <c r="B206" s="7" t="s">
        <v>231</v>
      </c>
      <c r="C206" s="4" t="s">
        <v>232</v>
      </c>
      <c r="D206" s="5"/>
      <c r="E206" s="5"/>
      <c r="F206" s="5"/>
      <c r="G206" s="5"/>
      <c r="H206" s="5"/>
      <c r="I206" s="5"/>
      <c r="J206" s="5"/>
      <c r="K206" s="5"/>
    </row>
    <row r="207" spans="2:11" ht="18.75">
      <c r="B207" s="6" t="s">
        <v>233</v>
      </c>
      <c r="C207" s="4" t="s">
        <v>232</v>
      </c>
      <c r="D207" s="5"/>
      <c r="E207" s="5"/>
      <c r="F207" s="5"/>
      <c r="G207" s="5"/>
      <c r="H207" s="5"/>
      <c r="I207" s="5"/>
      <c r="J207" s="5"/>
      <c r="K207" s="5"/>
    </row>
    <row r="208" spans="2:11" ht="18.75">
      <c r="B208" s="6" t="s">
        <v>234</v>
      </c>
      <c r="C208" s="4" t="s">
        <v>235</v>
      </c>
      <c r="D208" s="5"/>
      <c r="E208" s="5"/>
      <c r="F208" s="5"/>
      <c r="G208" s="5"/>
      <c r="H208" s="5"/>
      <c r="I208" s="5"/>
      <c r="J208" s="5"/>
      <c r="K208" s="5"/>
    </row>
    <row r="209" spans="2:11" ht="18.75">
      <c r="B209" s="6" t="s">
        <v>236</v>
      </c>
      <c r="C209" s="4" t="s">
        <v>232</v>
      </c>
      <c r="D209" s="5"/>
      <c r="E209" s="5"/>
      <c r="F209" s="5"/>
      <c r="G209" s="5"/>
      <c r="H209" s="5"/>
      <c r="I209" s="5"/>
      <c r="J209" s="5"/>
      <c r="K209" s="5"/>
    </row>
    <row r="210" spans="2:11" ht="18.75">
      <c r="B210" s="6" t="s">
        <v>237</v>
      </c>
      <c r="C210" s="4" t="s">
        <v>232</v>
      </c>
      <c r="D210" s="5"/>
      <c r="E210" s="5"/>
      <c r="F210" s="5"/>
      <c r="G210" s="5"/>
      <c r="H210" s="5"/>
      <c r="I210" s="5"/>
      <c r="J210" s="5"/>
      <c r="K210" s="5"/>
    </row>
    <row r="211" spans="2:11" ht="18.75">
      <c r="B211" s="6" t="s">
        <v>238</v>
      </c>
      <c r="C211" s="4" t="s">
        <v>239</v>
      </c>
      <c r="D211" s="5"/>
      <c r="E211" s="5"/>
      <c r="F211" s="5"/>
      <c r="G211" s="5"/>
      <c r="H211" s="5"/>
      <c r="I211" s="5"/>
      <c r="J211" s="5"/>
      <c r="K211" s="5"/>
    </row>
    <row r="212" spans="2:11" ht="18.75">
      <c r="B212" s="6" t="s">
        <v>240</v>
      </c>
      <c r="C212" s="4"/>
      <c r="D212" s="5"/>
      <c r="E212" s="5"/>
      <c r="F212" s="5"/>
      <c r="G212" s="5"/>
      <c r="H212" s="5"/>
      <c r="I212" s="5"/>
      <c r="J212" s="5"/>
      <c r="K212" s="5"/>
    </row>
    <row r="213" spans="2:11" ht="18.75">
      <c r="B213" s="6" t="s">
        <v>241</v>
      </c>
      <c r="C213" s="4" t="s">
        <v>239</v>
      </c>
      <c r="D213" s="5"/>
      <c r="E213" s="5"/>
      <c r="F213" s="5"/>
      <c r="G213" s="5"/>
      <c r="H213" s="5"/>
      <c r="I213" s="5"/>
      <c r="J213" s="5"/>
      <c r="K213" s="5"/>
    </row>
    <row r="214" spans="2:11" ht="18.75">
      <c r="B214" s="6" t="s">
        <v>242</v>
      </c>
      <c r="C214" s="4" t="s">
        <v>239</v>
      </c>
      <c r="D214" s="5"/>
      <c r="E214" s="5"/>
      <c r="F214" s="5"/>
      <c r="G214" s="5"/>
      <c r="H214" s="5"/>
      <c r="I214" s="5"/>
      <c r="J214" s="5"/>
      <c r="K214" s="5"/>
    </row>
    <row r="215" spans="2:11" ht="18.75">
      <c r="B215" s="6" t="s">
        <v>243</v>
      </c>
      <c r="C215" s="4" t="s">
        <v>239</v>
      </c>
      <c r="D215" s="5"/>
      <c r="E215" s="5"/>
      <c r="F215" s="5"/>
      <c r="G215" s="5"/>
      <c r="H215" s="5"/>
      <c r="I215" s="5"/>
      <c r="J215" s="5"/>
      <c r="K215" s="5"/>
    </row>
    <row r="216" spans="2:11" ht="18.75">
      <c r="B216" s="3" t="s">
        <v>244</v>
      </c>
      <c r="C216" s="4"/>
      <c r="D216" s="13"/>
      <c r="E216" s="5"/>
      <c r="F216" s="5"/>
      <c r="G216" s="5"/>
      <c r="H216" s="5"/>
      <c r="I216" s="5"/>
      <c r="J216" s="5"/>
      <c r="K216" s="5"/>
    </row>
    <row r="217" spans="2:11" ht="37.5">
      <c r="B217" s="6" t="s">
        <v>245</v>
      </c>
      <c r="C217" s="8" t="s">
        <v>246</v>
      </c>
      <c r="D217" s="5">
        <v>6558.1</v>
      </c>
      <c r="E217" s="5">
        <f>D217*E218*E219/100/100</f>
        <v>7202.76123</v>
      </c>
      <c r="F217" s="5">
        <f>E217*F218*F219/100/100</f>
        <v>7940.323979952</v>
      </c>
      <c r="G217" s="5">
        <f>F217*G218*G219/100/100</f>
        <v>8887.604630760274</v>
      </c>
      <c r="H217" s="5">
        <f>F217*H218*H219/100/100</f>
        <v>8852.984818207682</v>
      </c>
      <c r="I217" s="5">
        <f>G217*I218*I219/100/100</f>
        <v>9975.30523589124</v>
      </c>
      <c r="J217" s="5">
        <f>H217*J218*J219/100/100</f>
        <v>10041.055380811153</v>
      </c>
      <c r="K217" s="5">
        <f>I217*K218*K219/100/100</f>
        <v>11441.834710451025</v>
      </c>
    </row>
    <row r="218" spans="2:11" ht="37.5">
      <c r="B218" s="6" t="s">
        <v>247</v>
      </c>
      <c r="C218" s="4" t="s">
        <v>248</v>
      </c>
      <c r="D218" s="5">
        <v>106.6</v>
      </c>
      <c r="E218" s="5">
        <v>104.6</v>
      </c>
      <c r="F218" s="5">
        <v>106</v>
      </c>
      <c r="G218" s="5">
        <v>106.6</v>
      </c>
      <c r="H218" s="5">
        <v>107</v>
      </c>
      <c r="I218" s="5">
        <v>107.2</v>
      </c>
      <c r="J218" s="5">
        <v>107</v>
      </c>
      <c r="K218" s="5">
        <v>107.6</v>
      </c>
    </row>
    <row r="219" spans="2:11" ht="37.5">
      <c r="B219" s="6" t="s">
        <v>249</v>
      </c>
      <c r="C219" s="4" t="s">
        <v>11</v>
      </c>
      <c r="D219" s="5">
        <v>106.8</v>
      </c>
      <c r="E219" s="5">
        <v>105</v>
      </c>
      <c r="F219" s="5">
        <v>104</v>
      </c>
      <c r="G219" s="5">
        <v>105</v>
      </c>
      <c r="H219" s="5">
        <v>104.2</v>
      </c>
      <c r="I219" s="5">
        <v>104.7</v>
      </c>
      <c r="J219" s="5">
        <v>106</v>
      </c>
      <c r="K219" s="5">
        <v>106.6</v>
      </c>
    </row>
    <row r="220" spans="2:11" ht="18.75">
      <c r="B220" s="7" t="s">
        <v>250</v>
      </c>
      <c r="C220" s="8" t="s">
        <v>251</v>
      </c>
      <c r="D220" s="19">
        <v>132.1</v>
      </c>
      <c r="E220" s="5">
        <v>110.3</v>
      </c>
      <c r="F220" s="5">
        <v>122.4</v>
      </c>
      <c r="G220" s="5">
        <v>140</v>
      </c>
      <c r="H220" s="5">
        <v>115.8</v>
      </c>
      <c r="I220" s="5">
        <v>120</v>
      </c>
      <c r="J220" s="5">
        <v>100</v>
      </c>
      <c r="K220" s="5">
        <v>100</v>
      </c>
    </row>
    <row r="221" spans="2:11" ht="18.75">
      <c r="B221" s="7" t="s">
        <v>252</v>
      </c>
      <c r="C221" s="8" t="s">
        <v>253</v>
      </c>
      <c r="D221" s="5">
        <v>19.6</v>
      </c>
      <c r="E221" s="5">
        <v>17.6</v>
      </c>
      <c r="F221" s="5">
        <v>17.5</v>
      </c>
      <c r="G221" s="5">
        <v>17.9</v>
      </c>
      <c r="H221" s="5">
        <v>17.6</v>
      </c>
      <c r="I221" s="5">
        <v>18</v>
      </c>
      <c r="J221" s="5">
        <v>17.7</v>
      </c>
      <c r="K221" s="5">
        <v>18.2</v>
      </c>
    </row>
    <row r="222" spans="2:11" ht="18.75">
      <c r="B222" s="3" t="s">
        <v>254</v>
      </c>
      <c r="C222" s="4"/>
      <c r="D222" s="5"/>
      <c r="E222" s="5"/>
      <c r="F222" s="5"/>
      <c r="G222" s="5"/>
      <c r="H222" s="5"/>
      <c r="I222" s="5"/>
      <c r="J222" s="5"/>
      <c r="K222" s="5"/>
    </row>
    <row r="223" spans="2:11" ht="37.5">
      <c r="B223" s="6" t="s">
        <v>255</v>
      </c>
      <c r="C223" s="4" t="s">
        <v>256</v>
      </c>
      <c r="D223" s="5">
        <v>104.79</v>
      </c>
      <c r="E223" s="5">
        <v>106.7</v>
      </c>
      <c r="F223" s="5">
        <v>106</v>
      </c>
      <c r="G223" s="5">
        <v>105</v>
      </c>
      <c r="H223" s="5">
        <v>106</v>
      </c>
      <c r="I223" s="5">
        <v>105</v>
      </c>
      <c r="J223" s="5">
        <v>106</v>
      </c>
      <c r="K223" s="5">
        <v>105</v>
      </c>
    </row>
    <row r="224" spans="2:11" ht="37.5">
      <c r="B224" s="6" t="s">
        <v>257</v>
      </c>
      <c r="C224" s="4" t="s">
        <v>258</v>
      </c>
      <c r="D224" s="5">
        <v>103.32</v>
      </c>
      <c r="E224" s="5">
        <v>105.2</v>
      </c>
      <c r="F224" s="5">
        <v>106</v>
      </c>
      <c r="G224" s="5">
        <v>105.3</v>
      </c>
      <c r="H224" s="5">
        <v>106</v>
      </c>
      <c r="I224" s="5">
        <v>105.1</v>
      </c>
      <c r="J224" s="5">
        <v>106</v>
      </c>
      <c r="K224" s="5">
        <v>105.1</v>
      </c>
    </row>
    <row r="225" spans="2:11" ht="37.5">
      <c r="B225" s="7" t="s">
        <v>259</v>
      </c>
      <c r="C225" s="9" t="s">
        <v>246</v>
      </c>
      <c r="D225" s="5">
        <v>15087.2</v>
      </c>
      <c r="E225" s="5">
        <f>D225*E226*E227/100/100</f>
        <v>16711.5784752</v>
      </c>
      <c r="F225" s="5">
        <f>E225*F226*F227/100/100</f>
        <v>18092.62332039053</v>
      </c>
      <c r="G225" s="5">
        <f>E225*G226*G227/100/100</f>
        <v>18371.907219868073</v>
      </c>
      <c r="H225" s="5">
        <f>F225*H226*H227/100/100</f>
        <v>19625.43036809401</v>
      </c>
      <c r="I225" s="5">
        <f>G225*I226*I227/100/100</f>
        <v>20197.15620216197</v>
      </c>
      <c r="J225" s="5">
        <f>H225*J226*J227/100/100</f>
        <v>21349.328171627385</v>
      </c>
      <c r="K225" s="5">
        <f>I225*K226*K227/100/100</f>
        <v>22203.743670846758</v>
      </c>
    </row>
    <row r="226" spans="2:11" ht="37.5">
      <c r="B226" s="7" t="s">
        <v>259</v>
      </c>
      <c r="C226" s="9" t="s">
        <v>248</v>
      </c>
      <c r="D226" s="5">
        <v>105.9</v>
      </c>
      <c r="E226" s="5">
        <v>104.3</v>
      </c>
      <c r="F226" s="5">
        <v>104.1</v>
      </c>
      <c r="G226" s="5">
        <v>104.9</v>
      </c>
      <c r="H226" s="5">
        <v>104.3</v>
      </c>
      <c r="I226" s="5">
        <v>105</v>
      </c>
      <c r="J226" s="5">
        <v>104.6</v>
      </c>
      <c r="K226" s="5">
        <v>105</v>
      </c>
    </row>
    <row r="227" spans="2:11" ht="18.75">
      <c r="B227" s="6" t="s">
        <v>260</v>
      </c>
      <c r="C227" s="4" t="s">
        <v>11</v>
      </c>
      <c r="D227" s="5">
        <v>105.5</v>
      </c>
      <c r="E227" s="5">
        <v>106.2</v>
      </c>
      <c r="F227" s="5">
        <v>104</v>
      </c>
      <c r="G227" s="5">
        <v>104.8</v>
      </c>
      <c r="H227" s="5">
        <v>104</v>
      </c>
      <c r="I227" s="5">
        <v>104.7</v>
      </c>
      <c r="J227" s="5">
        <v>104</v>
      </c>
      <c r="K227" s="5">
        <v>104.7</v>
      </c>
    </row>
    <row r="228" spans="2:11" ht="18.75">
      <c r="B228" s="6" t="s">
        <v>261</v>
      </c>
      <c r="C228" s="4" t="s">
        <v>31</v>
      </c>
      <c r="D228" s="5">
        <v>1924.9</v>
      </c>
      <c r="E228" s="5">
        <f>D228*E229*E230/100/100</f>
        <v>2166.8310565</v>
      </c>
      <c r="F228" s="5">
        <v>2207.7</v>
      </c>
      <c r="G228" s="5">
        <v>2241.3</v>
      </c>
      <c r="H228" s="5">
        <v>2273.9</v>
      </c>
      <c r="I228" s="5">
        <v>2308.5</v>
      </c>
      <c r="J228" s="5">
        <v>2286.6</v>
      </c>
      <c r="K228" s="5">
        <v>2321.4</v>
      </c>
    </row>
    <row r="229" spans="2:11" ht="37.5">
      <c r="B229" s="6" t="s">
        <v>261</v>
      </c>
      <c r="C229" s="4" t="s">
        <v>248</v>
      </c>
      <c r="D229" s="5">
        <v>105.2</v>
      </c>
      <c r="E229" s="5">
        <v>105.5</v>
      </c>
      <c r="F229" s="5">
        <v>105</v>
      </c>
      <c r="G229" s="5">
        <v>105.3</v>
      </c>
      <c r="H229" s="5">
        <v>105</v>
      </c>
      <c r="I229" s="5">
        <v>105.3</v>
      </c>
      <c r="J229" s="5">
        <v>104</v>
      </c>
      <c r="K229" s="5">
        <v>105</v>
      </c>
    </row>
    <row r="230" spans="2:11" ht="37.5">
      <c r="B230" s="6" t="s">
        <v>262</v>
      </c>
      <c r="C230" s="4" t="s">
        <v>256</v>
      </c>
      <c r="D230" s="5">
        <v>107.63</v>
      </c>
      <c r="E230" s="5">
        <v>106.7</v>
      </c>
      <c r="F230" s="5">
        <v>107.63</v>
      </c>
      <c r="G230" s="5">
        <v>107.2</v>
      </c>
      <c r="H230" s="5">
        <v>107.8</v>
      </c>
      <c r="I230" s="5">
        <v>107.3</v>
      </c>
      <c r="J230" s="5">
        <v>107.9</v>
      </c>
      <c r="K230" s="5">
        <v>107.4</v>
      </c>
    </row>
    <row r="231" spans="2:11" ht="37.5">
      <c r="B231" s="14" t="s">
        <v>263</v>
      </c>
      <c r="C231" s="9"/>
      <c r="D231" s="5"/>
      <c r="E231" s="5"/>
      <c r="F231" s="5"/>
      <c r="G231" s="5"/>
      <c r="H231" s="5"/>
      <c r="I231" s="5"/>
      <c r="J231" s="5"/>
      <c r="K231" s="5"/>
    </row>
    <row r="232" spans="2:11" ht="75">
      <c r="B232" s="7" t="s">
        <v>264</v>
      </c>
      <c r="C232" s="9" t="s">
        <v>265</v>
      </c>
      <c r="D232" s="5"/>
      <c r="E232" s="5"/>
      <c r="F232" s="5"/>
      <c r="G232" s="5"/>
      <c r="H232" s="5"/>
      <c r="I232" s="5"/>
      <c r="J232" s="5"/>
      <c r="K232" s="5"/>
    </row>
    <row r="233" spans="2:11" ht="75">
      <c r="B233" s="7" t="s">
        <v>266</v>
      </c>
      <c r="C233" s="9" t="s">
        <v>265</v>
      </c>
      <c r="D233" s="5"/>
      <c r="E233" s="5"/>
      <c r="F233" s="5"/>
      <c r="G233" s="5"/>
      <c r="H233" s="5"/>
      <c r="I233" s="5"/>
      <c r="J233" s="5"/>
      <c r="K233" s="5"/>
    </row>
    <row r="234" spans="2:11" ht="75">
      <c r="B234" s="7" t="s">
        <v>267</v>
      </c>
      <c r="C234" s="9" t="s">
        <v>265</v>
      </c>
      <c r="D234" s="5"/>
      <c r="E234" s="5"/>
      <c r="F234" s="5"/>
      <c r="G234" s="5"/>
      <c r="H234" s="5"/>
      <c r="I234" s="5"/>
      <c r="J234" s="5"/>
      <c r="K234" s="5"/>
    </row>
    <row r="235" spans="2:11" ht="37.5">
      <c r="B235" s="14" t="s">
        <v>268</v>
      </c>
      <c r="C235" s="9"/>
      <c r="D235" s="5"/>
      <c r="E235" s="5"/>
      <c r="F235" s="5"/>
      <c r="G235" s="5"/>
      <c r="H235" s="5"/>
      <c r="I235" s="5"/>
      <c r="J235" s="5"/>
      <c r="K235" s="5"/>
    </row>
    <row r="236" spans="2:11" ht="56.25">
      <c r="B236" s="7" t="s">
        <v>269</v>
      </c>
      <c r="C236" s="8" t="s">
        <v>246</v>
      </c>
      <c r="D236" s="5"/>
      <c r="E236" s="5"/>
      <c r="F236" s="5"/>
      <c r="G236" s="5"/>
      <c r="H236" s="5"/>
      <c r="I236" s="5"/>
      <c r="J236" s="5"/>
      <c r="K236" s="5"/>
    </row>
    <row r="237" spans="2:11" ht="37.5">
      <c r="B237" s="7" t="s">
        <v>270</v>
      </c>
      <c r="C237" s="8" t="s">
        <v>246</v>
      </c>
      <c r="D237" s="5"/>
      <c r="E237" s="5"/>
      <c r="F237" s="5"/>
      <c r="G237" s="5"/>
      <c r="H237" s="5"/>
      <c r="I237" s="5"/>
      <c r="J237" s="5"/>
      <c r="K237" s="5"/>
    </row>
    <row r="238" spans="2:11" ht="18.75">
      <c r="B238" s="7" t="s">
        <v>271</v>
      </c>
      <c r="C238" s="9" t="s">
        <v>138</v>
      </c>
      <c r="D238" s="5"/>
      <c r="E238" s="5"/>
      <c r="F238" s="5"/>
      <c r="G238" s="5"/>
      <c r="H238" s="5"/>
      <c r="I238" s="5"/>
      <c r="J238" s="5"/>
      <c r="K238" s="5"/>
    </row>
    <row r="239" spans="2:11" ht="18.75">
      <c r="B239" s="7" t="s">
        <v>271</v>
      </c>
      <c r="C239" s="9" t="s">
        <v>272</v>
      </c>
      <c r="D239" s="5"/>
      <c r="E239" s="5"/>
      <c r="F239" s="5"/>
      <c r="G239" s="5"/>
      <c r="H239" s="5"/>
      <c r="I239" s="5"/>
      <c r="J239" s="5"/>
      <c r="K239" s="5"/>
    </row>
    <row r="240" spans="2:11" ht="18.75">
      <c r="B240" s="14" t="s">
        <v>273</v>
      </c>
      <c r="C240" s="8"/>
      <c r="D240" s="5"/>
      <c r="E240" s="5"/>
      <c r="F240" s="5"/>
      <c r="G240" s="5"/>
      <c r="H240" s="5"/>
      <c r="I240" s="5"/>
      <c r="J240" s="5"/>
      <c r="K240" s="5"/>
    </row>
    <row r="241" spans="2:11" ht="56.25">
      <c r="B241" s="7" t="s">
        <v>274</v>
      </c>
      <c r="C241" s="9" t="s">
        <v>275</v>
      </c>
      <c r="D241" s="5">
        <v>7310.1</v>
      </c>
      <c r="E241" s="5">
        <v>8715.21</v>
      </c>
      <c r="F241" s="5">
        <v>8850.78</v>
      </c>
      <c r="G241" s="5">
        <v>8987.43</v>
      </c>
      <c r="H241" s="5">
        <v>9600.65</v>
      </c>
      <c r="I241" s="5">
        <v>9880.33</v>
      </c>
      <c r="J241" s="5">
        <v>10443.97</v>
      </c>
      <c r="K241" s="5">
        <v>11346.94</v>
      </c>
    </row>
    <row r="242" spans="2:11" ht="56.25">
      <c r="B242" s="7" t="s">
        <v>276</v>
      </c>
      <c r="C242" s="9" t="s">
        <v>275</v>
      </c>
      <c r="D242" s="5">
        <v>7777.1</v>
      </c>
      <c r="E242" s="5">
        <v>8680.89</v>
      </c>
      <c r="F242" s="5">
        <v>9398.25</v>
      </c>
      <c r="G242" s="5">
        <v>9543.36</v>
      </c>
      <c r="H242" s="5">
        <v>10194.5</v>
      </c>
      <c r="I242" s="5">
        <v>10491.49</v>
      </c>
      <c r="J242" s="5">
        <v>11089.99</v>
      </c>
      <c r="K242" s="5">
        <v>12048.82</v>
      </c>
    </row>
    <row r="243" spans="2:11" ht="18.75">
      <c r="B243" s="7" t="s">
        <v>277</v>
      </c>
      <c r="C243" s="9" t="s">
        <v>138</v>
      </c>
      <c r="D243" s="15">
        <v>4561.8</v>
      </c>
      <c r="E243" s="15">
        <f>D243*E244*E245/100/100</f>
        <v>5062.138224</v>
      </c>
      <c r="F243" s="15">
        <f>E243*F244*F245/100/100</f>
        <v>5501.5318218432</v>
      </c>
      <c r="G243" s="15">
        <f>F243*G244*G245/100/100</f>
        <v>6128.145293287499</v>
      </c>
      <c r="H243" s="15">
        <f>F243*H244*H245/100/100</f>
        <v>5990.562985486842</v>
      </c>
      <c r="I243" s="15">
        <f>G243*I244*I245/100/100</f>
        <v>6845.781747857933</v>
      </c>
      <c r="J243" s="15">
        <f>H243*J244*J245/100/100</f>
        <v>6541.844544226269</v>
      </c>
      <c r="K243" s="15">
        <f>I243*K244*K245/100/100</f>
        <v>7655.295439542133</v>
      </c>
    </row>
    <row r="244" spans="2:11" ht="37.5">
      <c r="B244" s="7" t="s">
        <v>277</v>
      </c>
      <c r="C244" s="4" t="s">
        <v>248</v>
      </c>
      <c r="D244" s="5">
        <v>103.7</v>
      </c>
      <c r="E244" s="5">
        <v>104</v>
      </c>
      <c r="F244" s="5">
        <v>104</v>
      </c>
      <c r="G244" s="5">
        <v>104.2</v>
      </c>
      <c r="H244" s="5">
        <v>104.2</v>
      </c>
      <c r="I244" s="5">
        <v>104.5</v>
      </c>
      <c r="J244" s="5">
        <v>104.5</v>
      </c>
      <c r="K244" s="5">
        <v>105</v>
      </c>
    </row>
    <row r="245" spans="2:11" ht="18.75">
      <c r="B245" s="6" t="s">
        <v>278</v>
      </c>
      <c r="C245" s="4" t="s">
        <v>11</v>
      </c>
      <c r="D245" s="5">
        <v>105.3</v>
      </c>
      <c r="E245" s="5">
        <v>106.7</v>
      </c>
      <c r="F245" s="5">
        <v>104.5</v>
      </c>
      <c r="G245" s="5">
        <v>106.9</v>
      </c>
      <c r="H245" s="5">
        <v>104.5</v>
      </c>
      <c r="I245" s="5">
        <v>106.9</v>
      </c>
      <c r="J245" s="5">
        <v>104.5</v>
      </c>
      <c r="K245" s="5">
        <v>106.5</v>
      </c>
    </row>
    <row r="246" spans="2:11" ht="18.75">
      <c r="B246" s="6" t="s">
        <v>279</v>
      </c>
      <c r="C246" s="4"/>
      <c r="D246" s="5"/>
      <c r="E246" s="5"/>
      <c r="F246" s="5"/>
      <c r="G246" s="5"/>
      <c r="H246" s="5"/>
      <c r="I246" s="5"/>
      <c r="J246" s="5"/>
      <c r="K246" s="5"/>
    </row>
    <row r="247" spans="2:11" ht="37.5">
      <c r="B247" s="24" t="s">
        <v>280</v>
      </c>
      <c r="C247" s="25" t="s">
        <v>281</v>
      </c>
      <c r="D247" s="15">
        <v>316.8</v>
      </c>
      <c r="E247" s="15">
        <f>D247*E248*E$245/10000</f>
        <v>353.9128032</v>
      </c>
      <c r="F247" s="15">
        <f>E247*F$245*F248/10000</f>
        <v>387.16921454188815</v>
      </c>
      <c r="G247" s="15">
        <f>E247*G$245*G248/10000</f>
        <v>398.11417135587635</v>
      </c>
      <c r="H247" s="15">
        <f>F247*H$245*H248/10000</f>
        <v>422.4754951470603</v>
      </c>
      <c r="I247" s="15">
        <f>G247*I248*I$245/10000</f>
        <v>447.07529996017615</v>
      </c>
      <c r="J247" s="15">
        <f>H247*J248*J$245/10000</f>
        <v>460.42014179228397</v>
      </c>
      <c r="K247" s="15">
        <f>I247*K248*K$245/10000</f>
        <v>499.35296636105386</v>
      </c>
    </row>
    <row r="248" spans="2:11" ht="37.5">
      <c r="B248" s="6" t="s">
        <v>280</v>
      </c>
      <c r="C248" s="4" t="s">
        <v>248</v>
      </c>
      <c r="D248" s="5">
        <v>106.5</v>
      </c>
      <c r="E248" s="5">
        <v>104.7</v>
      </c>
      <c r="F248" s="5">
        <v>104.6859149120903</v>
      </c>
      <c r="G248" s="5">
        <v>105.22856739743867</v>
      </c>
      <c r="H248" s="5">
        <v>104.42017476880672</v>
      </c>
      <c r="I248" s="5">
        <v>105.04982525124744</v>
      </c>
      <c r="J248" s="5">
        <v>104.28851902249048</v>
      </c>
      <c r="K248" s="5">
        <v>104.87629819717819</v>
      </c>
    </row>
    <row r="249" spans="2:14" ht="37.5">
      <c r="B249" s="24" t="s">
        <v>282</v>
      </c>
      <c r="C249" s="25" t="s">
        <v>281</v>
      </c>
      <c r="D249" s="15">
        <v>530.9</v>
      </c>
      <c r="E249" s="15">
        <f>D249*E250*E$245/10000</f>
        <v>593.0944040999999</v>
      </c>
      <c r="F249" s="15">
        <f>E249*F$245*F250/10000</f>
        <v>648.8261868695971</v>
      </c>
      <c r="G249" s="15">
        <f>E249*G$245*G250/10000</f>
        <v>667.1679721364733</v>
      </c>
      <c r="H249" s="15">
        <f>F249*H$245*H250/10000</f>
        <v>707.9931829973937</v>
      </c>
      <c r="I249" s="15">
        <f>G249*I250*I$245/10000</f>
        <v>749.2180452931107</v>
      </c>
      <c r="J249" s="15">
        <f>H249*J250*J$245/10000</f>
        <v>771.5816075679404</v>
      </c>
      <c r="K249" s="15">
        <f>I249*K250*K$245/10000</f>
        <v>836.826041165036</v>
      </c>
      <c r="N249" s="21"/>
    </row>
    <row r="250" spans="2:20" ht="37.5">
      <c r="B250" s="6" t="s">
        <v>282</v>
      </c>
      <c r="C250" s="4" t="s">
        <v>248</v>
      </c>
      <c r="D250" s="15">
        <v>106.8</v>
      </c>
      <c r="E250" s="5">
        <v>104.7</v>
      </c>
      <c r="F250" s="5">
        <v>104.6859149120903</v>
      </c>
      <c r="G250" s="5">
        <v>105.22856739743867</v>
      </c>
      <c r="H250" s="5">
        <v>104.42017476880672</v>
      </c>
      <c r="I250" s="5">
        <v>105.04982525124744</v>
      </c>
      <c r="J250" s="5">
        <v>104.28851902249048</v>
      </c>
      <c r="K250" s="5">
        <v>104.87629819717819</v>
      </c>
      <c r="N250" s="21"/>
      <c r="O250" s="21"/>
      <c r="P250" s="21"/>
      <c r="Q250" s="21"/>
      <c r="R250" s="21"/>
      <c r="S250" s="21"/>
      <c r="T250" s="21"/>
    </row>
    <row r="251" spans="2:11" ht="37.5">
      <c r="B251" s="24" t="s">
        <v>283</v>
      </c>
      <c r="C251" s="25" t="s">
        <v>281</v>
      </c>
      <c r="D251" s="15">
        <v>977.7</v>
      </c>
      <c r="E251" s="15">
        <f>D251*E252*E$245/10000</f>
        <v>1092.2365773</v>
      </c>
      <c r="F251" s="15">
        <f>E251*F$245*F252/10000</f>
        <v>1194.8716573788004</v>
      </c>
      <c r="G251" s="15">
        <f>E251*G$245*G252/10000</f>
        <v>1228.6497011825766</v>
      </c>
      <c r="H251" s="15">
        <f>F251*H$245*H252/10000</f>
        <v>1303.8329911782853</v>
      </c>
      <c r="I251" s="15">
        <f>G251*I252*I$245/10000</f>
        <v>1379.7522751611873</v>
      </c>
      <c r="J251" s="15">
        <f>H251*J252*J$245/10000</f>
        <v>1420.936782292664</v>
      </c>
      <c r="K251" s="15">
        <f>I251*K252*K$245/10000</f>
        <v>1541.0902626616232</v>
      </c>
    </row>
    <row r="252" spans="2:11" ht="37.5">
      <c r="B252" s="6" t="s">
        <v>283</v>
      </c>
      <c r="C252" s="4" t="s">
        <v>248</v>
      </c>
      <c r="D252" s="5">
        <v>114.7</v>
      </c>
      <c r="E252" s="5">
        <v>104.7</v>
      </c>
      <c r="F252" s="5">
        <v>104.6859149120903</v>
      </c>
      <c r="G252" s="5">
        <v>105.22856739743867</v>
      </c>
      <c r="H252" s="5">
        <v>104.42017476880672</v>
      </c>
      <c r="I252" s="5">
        <v>105.04982525124744</v>
      </c>
      <c r="J252" s="5">
        <v>104.28851902249048</v>
      </c>
      <c r="K252" s="5">
        <v>104.87629819717819</v>
      </c>
    </row>
    <row r="253" spans="2:11" ht="37.5">
      <c r="B253" s="24" t="s">
        <v>284</v>
      </c>
      <c r="C253" s="25" t="s">
        <v>281</v>
      </c>
      <c r="D253" s="15">
        <v>450.5</v>
      </c>
      <c r="E253" s="15">
        <f>D253*E254*E$245/10000</f>
        <v>503.2756245</v>
      </c>
      <c r="F253" s="15">
        <f>E253*F$245*F254/10000</f>
        <v>550.5673331790423</v>
      </c>
      <c r="G253" s="15">
        <f>E253*G$245*G254/10000</f>
        <v>566.1314210726715</v>
      </c>
      <c r="H253" s="15">
        <f>F253*H$245*H254/10000</f>
        <v>600.7740232441624</v>
      </c>
      <c r="I253" s="15">
        <f>G253*I254*I$245/10000</f>
        <v>635.7557532577632</v>
      </c>
      <c r="J253" s="15">
        <f>H253*J254*J$245/10000</f>
        <v>654.7325564312623</v>
      </c>
      <c r="K253" s="15">
        <f>I253*K254*K$245/10000</f>
        <v>710.0963110658295</v>
      </c>
    </row>
    <row r="254" spans="2:11" ht="37.5">
      <c r="B254" s="6" t="s">
        <v>284</v>
      </c>
      <c r="C254" s="4" t="s">
        <v>248</v>
      </c>
      <c r="D254" s="5">
        <v>115.1</v>
      </c>
      <c r="E254" s="5">
        <v>104.7</v>
      </c>
      <c r="F254" s="5">
        <v>104.6859149120903</v>
      </c>
      <c r="G254" s="5">
        <v>105.22856739743867</v>
      </c>
      <c r="H254" s="5">
        <v>104.42017476880672</v>
      </c>
      <c r="I254" s="5">
        <v>105.04982525124744</v>
      </c>
      <c r="J254" s="5">
        <v>104.28851902249048</v>
      </c>
      <c r="K254" s="5">
        <v>104.87629819717819</v>
      </c>
    </row>
    <row r="255" spans="2:11" ht="37.5">
      <c r="B255" s="24" t="s">
        <v>285</v>
      </c>
      <c r="C255" s="25" t="s">
        <v>281</v>
      </c>
      <c r="D255" s="5">
        <v>1091.8</v>
      </c>
      <c r="E255" s="15">
        <f>D255*E256*E$245/10000</f>
        <v>1219.7032781999999</v>
      </c>
      <c r="F255" s="15">
        <f>E255*F$245*F256/10000</f>
        <v>1334.3161251162671</v>
      </c>
      <c r="G255" s="15">
        <f>E255*G$245*G256/10000</f>
        <v>1372.0361498937682</v>
      </c>
      <c r="H255" s="15">
        <f>F255*H$245*H256/10000</f>
        <v>1455.9935151564407</v>
      </c>
      <c r="I255" s="15">
        <f>G255*I256*I$245/10000</f>
        <v>1540.7727667188137</v>
      </c>
      <c r="J255" s="15">
        <f>H255*J256*J$245/10000</f>
        <v>1586.7636073510591</v>
      </c>
      <c r="K255" s="15">
        <f>I255*K256*K$245/10000</f>
        <v>1720.9392950536567</v>
      </c>
    </row>
    <row r="256" spans="2:11" ht="37.5">
      <c r="B256" s="6" t="s">
        <v>285</v>
      </c>
      <c r="C256" s="4" t="s">
        <v>248</v>
      </c>
      <c r="D256" s="5">
        <v>109.1</v>
      </c>
      <c r="E256" s="5">
        <v>104.7</v>
      </c>
      <c r="F256" s="5">
        <v>104.6859149120903</v>
      </c>
      <c r="G256" s="5">
        <v>105.22856739743867</v>
      </c>
      <c r="H256" s="5">
        <v>104.42017476880672</v>
      </c>
      <c r="I256" s="5">
        <v>105.04982525124744</v>
      </c>
      <c r="J256" s="5">
        <v>104.28851902249048</v>
      </c>
      <c r="K256" s="5">
        <v>104.87629819717819</v>
      </c>
    </row>
    <row r="257" spans="2:11" ht="37.5">
      <c r="B257" s="24" t="s">
        <v>286</v>
      </c>
      <c r="C257" s="25" t="s">
        <v>281</v>
      </c>
      <c r="D257" s="15">
        <v>90.4</v>
      </c>
      <c r="E257" s="15">
        <f>D257*E258*E$245/10000</f>
        <v>100.9902696</v>
      </c>
      <c r="F257" s="15">
        <f>E257*F$245*F258/10000</f>
        <v>110.48010414957919</v>
      </c>
      <c r="G257" s="15">
        <f>E257*G$245*G258/10000</f>
        <v>113.60328627074249</v>
      </c>
      <c r="H257" s="15">
        <f>F257*H$245*H258/10000</f>
        <v>120.55487614044904</v>
      </c>
      <c r="I257" s="15">
        <f>G257*I258*I$245/10000</f>
        <v>127.57451741287852</v>
      </c>
      <c r="J257" s="15">
        <f>H257*J258*J$245/10000</f>
        <v>131.38251520840427</v>
      </c>
      <c r="K257" s="15">
        <f>I257*K258*K$245/10000</f>
        <v>142.4921343404017</v>
      </c>
    </row>
    <row r="258" spans="2:11" ht="37.5">
      <c r="B258" s="6" t="s">
        <v>286</v>
      </c>
      <c r="C258" s="4" t="s">
        <v>248</v>
      </c>
      <c r="D258" s="5">
        <v>100.8</v>
      </c>
      <c r="E258" s="5">
        <v>104.7</v>
      </c>
      <c r="F258" s="5">
        <v>104.6859149120903</v>
      </c>
      <c r="G258" s="5">
        <v>105.22856739743867</v>
      </c>
      <c r="H258" s="5">
        <v>104.42017476880672</v>
      </c>
      <c r="I258" s="5">
        <v>105.04982525124744</v>
      </c>
      <c r="J258" s="5">
        <v>104.28851902249048</v>
      </c>
      <c r="K258" s="5">
        <v>104.87629819717819</v>
      </c>
    </row>
    <row r="259" spans="2:11" ht="37.5">
      <c r="B259" s="24" t="s">
        <v>287</v>
      </c>
      <c r="C259" s="25" t="s">
        <v>281</v>
      </c>
      <c r="D259" s="15">
        <v>45.6</v>
      </c>
      <c r="E259" s="15">
        <f>D259*E260*E$245/10000</f>
        <v>58.38624</v>
      </c>
      <c r="F259" s="15">
        <f>E259*F$245*F260/10000</f>
        <v>45.7602156</v>
      </c>
      <c r="G259" s="15">
        <f>E259*G$245*G260/10000</f>
        <v>49.931912448</v>
      </c>
      <c r="H259" s="15">
        <f>F259*H$245*H260/10000</f>
        <v>62.1652528926</v>
      </c>
      <c r="I259" s="15">
        <f>G259*I260*I$245/10000</f>
        <v>72.0592394493312</v>
      </c>
      <c r="J259" s="15">
        <f>H259*J260*J$245/10000</f>
        <v>66.26194305822234</v>
      </c>
      <c r="K259" s="15">
        <f>I259*K260*K$245/10000</f>
        <v>80.58024451421463</v>
      </c>
    </row>
    <row r="260" spans="2:11" ht="37.5">
      <c r="B260" s="6" t="s">
        <v>287</v>
      </c>
      <c r="C260" s="4" t="s">
        <v>248</v>
      </c>
      <c r="D260" s="5">
        <v>69.5</v>
      </c>
      <c r="E260" s="5">
        <v>120</v>
      </c>
      <c r="F260" s="5">
        <v>75</v>
      </c>
      <c r="G260" s="5">
        <v>80</v>
      </c>
      <c r="H260" s="5">
        <v>130</v>
      </c>
      <c r="I260" s="5">
        <v>135</v>
      </c>
      <c r="J260" s="5">
        <v>102</v>
      </c>
      <c r="K260" s="5">
        <v>105</v>
      </c>
    </row>
    <row r="261" spans="2:11" ht="37.5">
      <c r="B261" s="24" t="s">
        <v>288</v>
      </c>
      <c r="C261" s="25" t="s">
        <v>281</v>
      </c>
      <c r="D261" s="5">
        <v>479.3</v>
      </c>
      <c r="E261" s="15">
        <f>D261*E262*E$245/10000</f>
        <v>535.4495157</v>
      </c>
      <c r="F261" s="15">
        <f>E261*F$245*F262/10000</f>
        <v>585.7645345010321</v>
      </c>
      <c r="G261" s="15">
        <f>E261*G$245*G262/10000</f>
        <v>602.3236184686602</v>
      </c>
      <c r="H261" s="15">
        <f>F261*H$245*H262/10000</f>
        <v>639.1808864393498</v>
      </c>
      <c r="I261" s="15">
        <f>G261*I262*I$245/10000</f>
        <v>676.3989623450519</v>
      </c>
      <c r="J261" s="15">
        <f>H261*J262*J$245/10000</f>
        <v>696.5889329578338</v>
      </c>
      <c r="K261" s="15">
        <f>I261*K262*K$245/10000</f>
        <v>755.4920352804706</v>
      </c>
    </row>
    <row r="262" spans="2:11" ht="37.5">
      <c r="B262" s="6" t="s">
        <v>288</v>
      </c>
      <c r="C262" s="4" t="s">
        <v>248</v>
      </c>
      <c r="D262" s="5">
        <v>102.9</v>
      </c>
      <c r="E262" s="5">
        <v>104.7</v>
      </c>
      <c r="F262" s="5">
        <v>104.6859149120903</v>
      </c>
      <c r="G262" s="5">
        <v>105.22856739743867</v>
      </c>
      <c r="H262" s="5">
        <v>104.42017476880672</v>
      </c>
      <c r="I262" s="5">
        <v>105.04982525124744</v>
      </c>
      <c r="J262" s="5">
        <v>104.28851902249048</v>
      </c>
      <c r="K262" s="5">
        <v>104.87629819717819</v>
      </c>
    </row>
    <row r="263" spans="2:11" ht="37.5">
      <c r="B263" s="24" t="s">
        <v>289</v>
      </c>
      <c r="C263" s="25" t="s">
        <v>281</v>
      </c>
      <c r="D263" s="15">
        <v>120.3</v>
      </c>
      <c r="E263" s="15">
        <f>D263*E264*E$245/10000</f>
        <v>134.39302469999998</v>
      </c>
      <c r="F263" s="15">
        <f>E263*F$245*F264/10000</f>
        <v>147.02164302206165</v>
      </c>
      <c r="G263" s="15">
        <f>E263*G$245*G264/10000</f>
        <v>151.1778245394947</v>
      </c>
      <c r="H263" s="15">
        <f>F263*H$245*H264/10000</f>
        <v>160.42866813823028</v>
      </c>
      <c r="I263" s="15">
        <f>G263*I264*I$245/10000</f>
        <v>169.77007129169564</v>
      </c>
      <c r="J263" s="15">
        <f>H263*J264*J$245/10000</f>
        <v>174.8375727828654</v>
      </c>
      <c r="K263" s="15">
        <f>I263*K264*K$245/10000</f>
        <v>189.62172302157435</v>
      </c>
    </row>
    <row r="264" spans="2:11" ht="37.5">
      <c r="B264" s="6" t="s">
        <v>289</v>
      </c>
      <c r="C264" s="4" t="s">
        <v>248</v>
      </c>
      <c r="D264" s="5">
        <v>101.9</v>
      </c>
      <c r="E264" s="5">
        <v>104.7</v>
      </c>
      <c r="F264" s="5">
        <v>104.6859149120903</v>
      </c>
      <c r="G264" s="5">
        <v>105.22856739743867</v>
      </c>
      <c r="H264" s="5">
        <v>104.42017476880672</v>
      </c>
      <c r="I264" s="5">
        <v>105.04982525124744</v>
      </c>
      <c r="J264" s="5">
        <v>104.28851902249048</v>
      </c>
      <c r="K264" s="5">
        <v>104.87629819717819</v>
      </c>
    </row>
    <row r="265" spans="2:11" ht="37.5">
      <c r="B265" s="24" t="s">
        <v>290</v>
      </c>
      <c r="C265" s="25" t="s">
        <v>281</v>
      </c>
      <c r="D265" s="15">
        <v>123.8</v>
      </c>
      <c r="E265" s="15">
        <f>D265*E266*E$245/10000</f>
        <v>138.3030462</v>
      </c>
      <c r="F265" s="15">
        <f>E265*F$245*F266/10000</f>
        <v>151.2990806827202</v>
      </c>
      <c r="G265" s="15">
        <f>E265*G$245*G266/10000</f>
        <v>155.5761818619239</v>
      </c>
      <c r="H265" s="15">
        <f>F265*H$245*H266/10000</f>
        <v>165.09616887375654</v>
      </c>
      <c r="I265" s="15">
        <f>G265*I266*I$245/10000</f>
        <v>174.70935017383144</v>
      </c>
      <c r="J265" s="15">
        <f>H265*J266*J$245/10000</f>
        <v>179.92428520796955</v>
      </c>
      <c r="K265" s="15">
        <f>I265*K266*K$245/10000</f>
        <v>195.1385645059926</v>
      </c>
    </row>
    <row r="266" spans="2:11" ht="37.5">
      <c r="B266" s="6" t="s">
        <v>290</v>
      </c>
      <c r="C266" s="4" t="s">
        <v>248</v>
      </c>
      <c r="D266" s="5">
        <v>103.3</v>
      </c>
      <c r="E266" s="5">
        <v>104.7</v>
      </c>
      <c r="F266" s="5">
        <v>104.6859149120903</v>
      </c>
      <c r="G266" s="5">
        <v>105.22856739743867</v>
      </c>
      <c r="H266" s="5">
        <v>104.42017476880672</v>
      </c>
      <c r="I266" s="5">
        <v>105.04982525124744</v>
      </c>
      <c r="J266" s="5">
        <v>104.28851902249048</v>
      </c>
      <c r="K266" s="5">
        <v>104.87629819717819</v>
      </c>
    </row>
    <row r="267" spans="2:11" ht="37.5">
      <c r="B267" s="24" t="s">
        <v>291</v>
      </c>
      <c r="C267" s="25" t="s">
        <v>281</v>
      </c>
      <c r="D267" s="15">
        <v>0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</row>
    <row r="268" spans="2:11" ht="37.5">
      <c r="B268" s="6" t="s">
        <v>291</v>
      </c>
      <c r="C268" s="4" t="s">
        <v>248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</row>
    <row r="269" spans="2:11" ht="37.5">
      <c r="B269" s="24" t="s">
        <v>292</v>
      </c>
      <c r="C269" s="25" t="s">
        <v>281</v>
      </c>
      <c r="D269" s="15">
        <v>5.3</v>
      </c>
      <c r="E269" s="15">
        <f>D269*E270*E$245/10000</f>
        <v>5.9208897</v>
      </c>
      <c r="F269" s="15">
        <f>E269*F$245*F270/10000</f>
        <v>6.477262743282851</v>
      </c>
      <c r="G269" s="15">
        <f>E269*G$245*G270/10000</f>
        <v>6.660369659678486</v>
      </c>
      <c r="H269" s="15">
        <f>F269*H$245*H270/10000</f>
        <v>7.067929685225441</v>
      </c>
      <c r="I269" s="15">
        <f>G269*I270*I$245/10000</f>
        <v>7.47947945009133</v>
      </c>
      <c r="J269" s="15">
        <f>H269*J270*J$245/10000</f>
        <v>7.702735958014852</v>
      </c>
      <c r="K269" s="15">
        <f>I269*K270*K$245/10000</f>
        <v>8.354074247833285</v>
      </c>
    </row>
    <row r="270" spans="2:11" ht="37.5">
      <c r="B270" s="6" t="s">
        <v>292</v>
      </c>
      <c r="C270" s="4" t="s">
        <v>248</v>
      </c>
      <c r="D270" s="5">
        <v>100.9</v>
      </c>
      <c r="E270" s="5">
        <v>104.7</v>
      </c>
      <c r="F270" s="5">
        <v>104.6859149120903</v>
      </c>
      <c r="G270" s="5">
        <v>105.22856739743867</v>
      </c>
      <c r="H270" s="5">
        <v>104.42017476880672</v>
      </c>
      <c r="I270" s="5">
        <v>105.04982525124744</v>
      </c>
      <c r="J270" s="5">
        <v>104.28851902249048</v>
      </c>
      <c r="K270" s="5">
        <v>104.87629819717819</v>
      </c>
    </row>
    <row r="271" spans="2:11" ht="37.5">
      <c r="B271" s="24" t="s">
        <v>293</v>
      </c>
      <c r="C271" s="25" t="s">
        <v>281</v>
      </c>
      <c r="D271" s="5">
        <v>12.9</v>
      </c>
      <c r="E271" s="15">
        <f>D271*E272*E$245/10000</f>
        <v>14.411222100000002</v>
      </c>
      <c r="F271" s="15">
        <f>E271*F$245*F272/10000</f>
        <v>15.765413092141278</v>
      </c>
      <c r="G271" s="15">
        <f>E271*G$245*G272/10000</f>
        <v>16.2110884169533</v>
      </c>
      <c r="H271" s="15">
        <f>F271*H$245*H272/10000</f>
        <v>17.20307413951098</v>
      </c>
      <c r="I271" s="15">
        <f>G271*I272*I$245/10000</f>
        <v>18.204770737014748</v>
      </c>
      <c r="J271" s="15">
        <f>H271*J272*J$245/10000</f>
        <v>18.74816865252672</v>
      </c>
      <c r="K271" s="15">
        <f>I271*K272*K$245/10000</f>
        <v>20.333501471141393</v>
      </c>
    </row>
    <row r="272" spans="2:11" ht="37.5">
      <c r="B272" s="6" t="s">
        <v>293</v>
      </c>
      <c r="C272" s="4" t="s">
        <v>248</v>
      </c>
      <c r="D272" s="5">
        <v>104.4</v>
      </c>
      <c r="E272" s="5">
        <v>104.7</v>
      </c>
      <c r="F272" s="5">
        <v>104.6859149120903</v>
      </c>
      <c r="G272" s="5">
        <v>105.22856739743867</v>
      </c>
      <c r="H272" s="5">
        <v>104.42017476880672</v>
      </c>
      <c r="I272" s="5">
        <v>105.04982525124744</v>
      </c>
      <c r="J272" s="5">
        <v>104.28851902249048</v>
      </c>
      <c r="K272" s="5">
        <v>104.87629819717819</v>
      </c>
    </row>
    <row r="273" spans="2:11" ht="37.5">
      <c r="B273" s="24" t="s">
        <v>294</v>
      </c>
      <c r="C273" s="25" t="s">
        <v>281</v>
      </c>
      <c r="D273" s="15">
        <v>278</v>
      </c>
      <c r="E273" s="15">
        <f>D273*E274*E$245/10000</f>
        <v>310.567422</v>
      </c>
      <c r="F273" s="15">
        <f>E273*F$245*F274/10000</f>
        <v>339.75076276087407</v>
      </c>
      <c r="G273" s="15">
        <f>E273*G$245*G274/10000</f>
        <v>349.3552387529471</v>
      </c>
      <c r="H273" s="15">
        <f>F273*H$245*H274/10000</f>
        <v>370.7329155646552</v>
      </c>
      <c r="I273" s="15">
        <f>G273*I274*I$245/10000</f>
        <v>392.3198654953566</v>
      </c>
      <c r="J273" s="15">
        <f>H273*J274*J$245/10000</f>
        <v>404.03030119398653</v>
      </c>
      <c r="K273" s="15">
        <f>I273*K274*K$245/10000</f>
        <v>438.1948379052177</v>
      </c>
    </row>
    <row r="274" spans="2:11" ht="37.5">
      <c r="B274" s="6" t="s">
        <v>294</v>
      </c>
      <c r="C274" s="4" t="s">
        <v>248</v>
      </c>
      <c r="D274" s="5">
        <v>101.3</v>
      </c>
      <c r="E274" s="5">
        <v>104.7</v>
      </c>
      <c r="F274" s="5">
        <v>104.6859149120903</v>
      </c>
      <c r="G274" s="5">
        <v>105.22856739743867</v>
      </c>
      <c r="H274" s="5">
        <v>104.42017476880672</v>
      </c>
      <c r="I274" s="5">
        <v>105.04982525124744</v>
      </c>
      <c r="J274" s="5">
        <v>104.28851902249048</v>
      </c>
      <c r="K274" s="5">
        <v>104.87629819717819</v>
      </c>
    </row>
    <row r="275" spans="2:11" ht="37.5">
      <c r="B275" s="6" t="s">
        <v>295</v>
      </c>
      <c r="C275" s="4" t="s">
        <v>281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</row>
    <row r="276" spans="2:11" ht="37.5">
      <c r="B276" s="24" t="s">
        <v>296</v>
      </c>
      <c r="C276" s="25" t="s">
        <v>281</v>
      </c>
      <c r="D276" s="15">
        <v>38.5</v>
      </c>
      <c r="E276" s="15">
        <v>38.5</v>
      </c>
      <c r="F276" s="15">
        <f>E276*F274*F245/10000</f>
        <v>42.117760717006725</v>
      </c>
      <c r="G276" s="15">
        <f>E276*G274*G245/10000</f>
        <v>43.30839534092684</v>
      </c>
      <c r="H276" s="15">
        <f>F276*H274*H245/10000</f>
        <v>45.95851412012952</v>
      </c>
      <c r="I276" s="15">
        <f>G276*I274*I245/10000</f>
        <v>48.634575784871686</v>
      </c>
      <c r="J276" s="15">
        <f>H276*J274*J245/10000</f>
        <v>50.08627915895339</v>
      </c>
      <c r="K276" s="15">
        <f>I276*K274*K245/10000</f>
        <v>54.321542004334496</v>
      </c>
    </row>
    <row r="277" spans="2:11" ht="18.75">
      <c r="B277" s="3" t="s">
        <v>297</v>
      </c>
      <c r="C277" s="4"/>
      <c r="D277" s="5"/>
      <c r="E277" s="5"/>
      <c r="F277" s="5"/>
      <c r="G277" s="5"/>
      <c r="H277" s="5"/>
      <c r="I277" s="5"/>
      <c r="J277" s="5"/>
      <c r="K277" s="5"/>
    </row>
    <row r="278" spans="2:11" ht="18.75">
      <c r="B278" s="6" t="s">
        <v>298</v>
      </c>
      <c r="C278" s="4" t="s">
        <v>299</v>
      </c>
      <c r="D278" s="5"/>
      <c r="E278" s="5"/>
      <c r="F278" s="5"/>
      <c r="G278" s="5"/>
      <c r="H278" s="5"/>
      <c r="I278" s="5"/>
      <c r="J278" s="5"/>
      <c r="K278" s="5"/>
    </row>
    <row r="279" spans="2:11" ht="18.75">
      <c r="B279" s="6" t="s">
        <v>300</v>
      </c>
      <c r="C279" s="4" t="s">
        <v>299</v>
      </c>
      <c r="D279" s="5"/>
      <c r="E279" s="5"/>
      <c r="F279" s="5"/>
      <c r="G279" s="5"/>
      <c r="H279" s="5"/>
      <c r="I279" s="5"/>
      <c r="J279" s="5"/>
      <c r="K279" s="5"/>
    </row>
    <row r="280" spans="2:11" ht="18.75">
      <c r="B280" s="3" t="s">
        <v>301</v>
      </c>
      <c r="C280" s="4"/>
      <c r="D280" s="5"/>
      <c r="E280" s="5"/>
      <c r="F280" s="5"/>
      <c r="G280" s="5"/>
      <c r="H280" s="5"/>
      <c r="I280" s="5"/>
      <c r="J280" s="5"/>
      <c r="K280" s="5"/>
    </row>
    <row r="281" spans="2:11" ht="18.75">
      <c r="B281" s="6" t="s">
        <v>302</v>
      </c>
      <c r="C281" s="4" t="s">
        <v>299</v>
      </c>
      <c r="D281" s="5"/>
      <c r="E281" s="5"/>
      <c r="F281" s="5"/>
      <c r="G281" s="5"/>
      <c r="H281" s="5"/>
      <c r="I281" s="5"/>
      <c r="J281" s="5"/>
      <c r="K281" s="5"/>
    </row>
    <row r="282" spans="2:11" ht="18.75">
      <c r="B282" s="6" t="s">
        <v>303</v>
      </c>
      <c r="C282" s="4"/>
      <c r="D282" s="5"/>
      <c r="E282" s="5"/>
      <c r="F282" s="5"/>
      <c r="G282" s="5"/>
      <c r="H282" s="5"/>
      <c r="I282" s="5"/>
      <c r="J282" s="5"/>
      <c r="K282" s="5"/>
    </row>
    <row r="283" spans="2:11" ht="37.5">
      <c r="B283" s="7" t="s">
        <v>304</v>
      </c>
      <c r="C283" s="4" t="s">
        <v>299</v>
      </c>
      <c r="D283" s="5"/>
      <c r="E283" s="5"/>
      <c r="F283" s="5"/>
      <c r="G283" s="5"/>
      <c r="H283" s="5"/>
      <c r="I283" s="5"/>
      <c r="J283" s="5"/>
      <c r="K283" s="5"/>
    </row>
    <row r="284" spans="2:11" ht="18.75">
      <c r="B284" s="7" t="s">
        <v>305</v>
      </c>
      <c r="C284" s="4" t="s">
        <v>299</v>
      </c>
      <c r="D284" s="5"/>
      <c r="E284" s="5"/>
      <c r="F284" s="5"/>
      <c r="G284" s="5"/>
      <c r="H284" s="5"/>
      <c r="I284" s="5"/>
      <c r="J284" s="5"/>
      <c r="K284" s="5"/>
    </row>
    <row r="285" spans="2:11" ht="37.5">
      <c r="B285" s="7" t="s">
        <v>306</v>
      </c>
      <c r="C285" s="4" t="s">
        <v>299</v>
      </c>
      <c r="D285" s="5"/>
      <c r="E285" s="5"/>
      <c r="F285" s="5"/>
      <c r="G285" s="5"/>
      <c r="H285" s="5"/>
      <c r="I285" s="5"/>
      <c r="J285" s="5"/>
      <c r="K285" s="5"/>
    </row>
    <row r="286" spans="2:11" ht="18.75">
      <c r="B286" s="7" t="s">
        <v>307</v>
      </c>
      <c r="C286" s="4" t="s">
        <v>299</v>
      </c>
      <c r="D286" s="5"/>
      <c r="E286" s="5"/>
      <c r="F286" s="5"/>
      <c r="G286" s="5"/>
      <c r="H286" s="5"/>
      <c r="I286" s="5"/>
      <c r="J286" s="5"/>
      <c r="K286" s="5"/>
    </row>
    <row r="287" spans="2:11" ht="18.75">
      <c r="B287" s="7" t="s">
        <v>308</v>
      </c>
      <c r="C287" s="4" t="s">
        <v>299</v>
      </c>
      <c r="D287" s="5"/>
      <c r="E287" s="5"/>
      <c r="F287" s="5"/>
      <c r="G287" s="5"/>
      <c r="H287" s="5"/>
      <c r="I287" s="5"/>
      <c r="J287" s="5"/>
      <c r="K287" s="5"/>
    </row>
    <row r="288" spans="2:11" ht="37.5">
      <c r="B288" s="7" t="s">
        <v>309</v>
      </c>
      <c r="C288" s="4" t="s">
        <v>299</v>
      </c>
      <c r="D288" s="5"/>
      <c r="E288" s="5"/>
      <c r="F288" s="5"/>
      <c r="G288" s="5"/>
      <c r="H288" s="5"/>
      <c r="I288" s="5"/>
      <c r="J288" s="5"/>
      <c r="K288" s="5"/>
    </row>
    <row r="289" spans="2:11" ht="18.75">
      <c r="B289" s="6" t="s">
        <v>310</v>
      </c>
      <c r="C289" s="4" t="s">
        <v>299</v>
      </c>
      <c r="D289" s="5"/>
      <c r="E289" s="5"/>
      <c r="F289" s="5"/>
      <c r="G289" s="5"/>
      <c r="H289" s="5"/>
      <c r="I289" s="5"/>
      <c r="J289" s="5"/>
      <c r="K289" s="5"/>
    </row>
    <row r="290" spans="2:11" ht="18.75">
      <c r="B290" s="6" t="s">
        <v>303</v>
      </c>
      <c r="C290" s="4"/>
      <c r="D290" s="5"/>
      <c r="E290" s="5"/>
      <c r="F290" s="5"/>
      <c r="G290" s="5"/>
      <c r="H290" s="5"/>
      <c r="I290" s="5"/>
      <c r="J290" s="5"/>
      <c r="K290" s="5"/>
    </row>
    <row r="291" spans="2:11" ht="37.5">
      <c r="B291" s="7" t="s">
        <v>304</v>
      </c>
      <c r="C291" s="4" t="s">
        <v>299</v>
      </c>
      <c r="D291" s="5"/>
      <c r="E291" s="5"/>
      <c r="F291" s="5"/>
      <c r="G291" s="5"/>
      <c r="H291" s="5"/>
      <c r="I291" s="5"/>
      <c r="J291" s="5"/>
      <c r="K291" s="5"/>
    </row>
    <row r="292" spans="2:11" ht="37.5">
      <c r="B292" s="7" t="s">
        <v>306</v>
      </c>
      <c r="C292" s="4" t="s">
        <v>299</v>
      </c>
      <c r="D292" s="5"/>
      <c r="E292" s="5"/>
      <c r="F292" s="5"/>
      <c r="G292" s="5"/>
      <c r="H292" s="5"/>
      <c r="I292" s="5"/>
      <c r="J292" s="5"/>
      <c r="K292" s="5"/>
    </row>
    <row r="293" spans="2:11" ht="18.75">
      <c r="B293" s="7" t="s">
        <v>311</v>
      </c>
      <c r="C293" s="4" t="s">
        <v>299</v>
      </c>
      <c r="D293" s="5"/>
      <c r="E293" s="5"/>
      <c r="F293" s="5"/>
      <c r="G293" s="5"/>
      <c r="H293" s="5"/>
      <c r="I293" s="5"/>
      <c r="J293" s="5"/>
      <c r="K293" s="5"/>
    </row>
    <row r="294" spans="2:11" ht="18.75">
      <c r="B294" s="7" t="s">
        <v>308</v>
      </c>
      <c r="C294" s="4" t="s">
        <v>299</v>
      </c>
      <c r="D294" s="5"/>
      <c r="E294" s="5"/>
      <c r="F294" s="5"/>
      <c r="G294" s="5"/>
      <c r="H294" s="5"/>
      <c r="I294" s="5"/>
      <c r="J294" s="5"/>
      <c r="K294" s="5"/>
    </row>
    <row r="295" spans="2:11" ht="37.5">
      <c r="B295" s="7" t="s">
        <v>309</v>
      </c>
      <c r="C295" s="4" t="s">
        <v>299</v>
      </c>
      <c r="D295" s="5"/>
      <c r="E295" s="5"/>
      <c r="F295" s="5"/>
      <c r="G295" s="5"/>
      <c r="H295" s="5"/>
      <c r="I295" s="5"/>
      <c r="J295" s="5"/>
      <c r="K295" s="5"/>
    </row>
    <row r="296" spans="2:11" ht="18.75">
      <c r="B296" s="3" t="s">
        <v>312</v>
      </c>
      <c r="C296" s="4"/>
      <c r="D296" s="5"/>
      <c r="E296" s="5"/>
      <c r="F296" s="5"/>
      <c r="G296" s="5"/>
      <c r="H296" s="5"/>
      <c r="I296" s="5"/>
      <c r="J296" s="5"/>
      <c r="K296" s="5"/>
    </row>
    <row r="297" spans="2:11" ht="18.75">
      <c r="B297" s="6" t="s">
        <v>302</v>
      </c>
      <c r="C297" s="4" t="s">
        <v>299</v>
      </c>
      <c r="D297" s="5"/>
      <c r="E297" s="5"/>
      <c r="F297" s="5"/>
      <c r="G297" s="5"/>
      <c r="H297" s="5"/>
      <c r="I297" s="5"/>
      <c r="J297" s="5"/>
      <c r="K297" s="5"/>
    </row>
    <row r="298" spans="2:11" ht="18.75">
      <c r="B298" s="6" t="s">
        <v>303</v>
      </c>
      <c r="C298" s="4"/>
      <c r="D298" s="5"/>
      <c r="E298" s="5"/>
      <c r="F298" s="5"/>
      <c r="G298" s="5"/>
      <c r="H298" s="5"/>
      <c r="I298" s="5"/>
      <c r="J298" s="5"/>
      <c r="K298" s="5"/>
    </row>
    <row r="299" spans="2:11" ht="37.5">
      <c r="B299" s="7" t="s">
        <v>304</v>
      </c>
      <c r="C299" s="4" t="s">
        <v>299</v>
      </c>
      <c r="D299" s="5"/>
      <c r="E299" s="5"/>
      <c r="F299" s="5"/>
      <c r="G299" s="5"/>
      <c r="H299" s="5"/>
      <c r="I299" s="5"/>
      <c r="J299" s="5"/>
      <c r="K299" s="5"/>
    </row>
    <row r="300" spans="2:11" ht="18.75">
      <c r="B300" s="7" t="s">
        <v>305</v>
      </c>
      <c r="C300" s="4" t="s">
        <v>299</v>
      </c>
      <c r="D300" s="5"/>
      <c r="E300" s="5"/>
      <c r="F300" s="5"/>
      <c r="G300" s="5"/>
      <c r="H300" s="5"/>
      <c r="I300" s="5"/>
      <c r="J300" s="5"/>
      <c r="K300" s="5"/>
    </row>
    <row r="301" spans="2:11" ht="37.5">
      <c r="B301" s="7" t="s">
        <v>306</v>
      </c>
      <c r="C301" s="4" t="s">
        <v>299</v>
      </c>
      <c r="D301" s="5"/>
      <c r="E301" s="5"/>
      <c r="F301" s="5"/>
      <c r="G301" s="5"/>
      <c r="H301" s="5"/>
      <c r="I301" s="5"/>
      <c r="J301" s="5"/>
      <c r="K301" s="5"/>
    </row>
    <row r="302" spans="2:11" ht="18.75">
      <c r="B302" s="7" t="s">
        <v>307</v>
      </c>
      <c r="C302" s="4" t="s">
        <v>299</v>
      </c>
      <c r="D302" s="5"/>
      <c r="E302" s="5"/>
      <c r="F302" s="5"/>
      <c r="G302" s="5"/>
      <c r="H302" s="5"/>
      <c r="I302" s="5"/>
      <c r="J302" s="5"/>
      <c r="K302" s="5"/>
    </row>
    <row r="303" spans="2:11" ht="18.75">
      <c r="B303" s="7" t="s">
        <v>308</v>
      </c>
      <c r="C303" s="4" t="s">
        <v>299</v>
      </c>
      <c r="D303" s="5"/>
      <c r="E303" s="5"/>
      <c r="F303" s="5"/>
      <c r="G303" s="5"/>
      <c r="H303" s="5"/>
      <c r="I303" s="5"/>
      <c r="J303" s="5"/>
      <c r="K303" s="5"/>
    </row>
    <row r="304" spans="2:11" ht="37.5">
      <c r="B304" s="7" t="s">
        <v>309</v>
      </c>
      <c r="C304" s="4" t="s">
        <v>299</v>
      </c>
      <c r="D304" s="5"/>
      <c r="E304" s="5"/>
      <c r="F304" s="5"/>
      <c r="G304" s="5"/>
      <c r="H304" s="5"/>
      <c r="I304" s="5"/>
      <c r="J304" s="5"/>
      <c r="K304" s="5"/>
    </row>
    <row r="305" spans="2:11" ht="18.75">
      <c r="B305" s="6" t="s">
        <v>310</v>
      </c>
      <c r="C305" s="4" t="s">
        <v>299</v>
      </c>
      <c r="D305" s="5"/>
      <c r="E305" s="5"/>
      <c r="F305" s="5"/>
      <c r="G305" s="5"/>
      <c r="H305" s="5"/>
      <c r="I305" s="5"/>
      <c r="J305" s="5"/>
      <c r="K305" s="5"/>
    </row>
    <row r="306" spans="2:11" ht="18.75">
      <c r="B306" s="6" t="s">
        <v>303</v>
      </c>
      <c r="C306" s="4"/>
      <c r="D306" s="5"/>
      <c r="E306" s="5"/>
      <c r="F306" s="5"/>
      <c r="G306" s="5"/>
      <c r="H306" s="5"/>
      <c r="I306" s="5"/>
      <c r="J306" s="5"/>
      <c r="K306" s="5"/>
    </row>
    <row r="307" spans="2:11" ht="37.5">
      <c r="B307" s="7" t="s">
        <v>304</v>
      </c>
      <c r="C307" s="4" t="s">
        <v>299</v>
      </c>
      <c r="D307" s="5"/>
      <c r="E307" s="5"/>
      <c r="F307" s="5"/>
      <c r="G307" s="5"/>
      <c r="H307" s="5"/>
      <c r="I307" s="5"/>
      <c r="J307" s="5"/>
      <c r="K307" s="5"/>
    </row>
    <row r="308" spans="2:11" ht="37.5">
      <c r="B308" s="7" t="s">
        <v>306</v>
      </c>
      <c r="C308" s="4" t="s">
        <v>299</v>
      </c>
      <c r="D308" s="5"/>
      <c r="E308" s="5"/>
      <c r="F308" s="5"/>
      <c r="G308" s="5"/>
      <c r="H308" s="5"/>
      <c r="I308" s="5"/>
      <c r="J308" s="5"/>
      <c r="K308" s="5"/>
    </row>
    <row r="309" spans="2:11" ht="18.75">
      <c r="B309" s="7" t="s">
        <v>311</v>
      </c>
      <c r="C309" s="4" t="s">
        <v>299</v>
      </c>
      <c r="D309" s="5"/>
      <c r="E309" s="5"/>
      <c r="F309" s="5"/>
      <c r="G309" s="5"/>
      <c r="H309" s="5"/>
      <c r="I309" s="5"/>
      <c r="J309" s="5"/>
      <c r="K309" s="5"/>
    </row>
    <row r="310" spans="2:11" ht="18.75">
      <c r="B310" s="7" t="s">
        <v>308</v>
      </c>
      <c r="C310" s="4" t="s">
        <v>299</v>
      </c>
      <c r="D310" s="5"/>
      <c r="E310" s="5"/>
      <c r="F310" s="5"/>
      <c r="G310" s="5"/>
      <c r="H310" s="5"/>
      <c r="I310" s="5"/>
      <c r="J310" s="5"/>
      <c r="K310" s="5"/>
    </row>
    <row r="311" spans="2:11" ht="37.5">
      <c r="B311" s="7" t="s">
        <v>309</v>
      </c>
      <c r="C311" s="4" t="s">
        <v>299</v>
      </c>
      <c r="D311" s="5"/>
      <c r="E311" s="5"/>
      <c r="F311" s="5"/>
      <c r="G311" s="5"/>
      <c r="H311" s="5"/>
      <c r="I311" s="5"/>
      <c r="J311" s="5"/>
      <c r="K311" s="5"/>
    </row>
    <row r="312" spans="2:11" ht="18.75">
      <c r="B312" s="3" t="s">
        <v>313</v>
      </c>
      <c r="C312" s="4"/>
      <c r="D312" s="5"/>
      <c r="E312" s="5"/>
      <c r="F312" s="5"/>
      <c r="G312" s="5"/>
      <c r="H312" s="5"/>
      <c r="I312" s="5"/>
      <c r="J312" s="5"/>
      <c r="K312" s="5"/>
    </row>
    <row r="313" spans="2:11" ht="18.75">
      <c r="B313" s="3" t="s">
        <v>314</v>
      </c>
      <c r="C313" s="4"/>
      <c r="D313" s="5"/>
      <c r="E313" s="5"/>
      <c r="F313" s="5"/>
      <c r="G313" s="5"/>
      <c r="H313" s="5"/>
      <c r="I313" s="5"/>
      <c r="J313" s="5"/>
      <c r="K313" s="5"/>
    </row>
    <row r="314" spans="2:11" ht="18.75">
      <c r="B314" s="6" t="s">
        <v>315</v>
      </c>
      <c r="C314" s="4" t="s">
        <v>316</v>
      </c>
      <c r="D314" s="5">
        <v>18</v>
      </c>
      <c r="E314" s="5">
        <v>20</v>
      </c>
      <c r="F314" s="5">
        <v>20</v>
      </c>
      <c r="G314" s="5">
        <v>22</v>
      </c>
      <c r="H314" s="5">
        <v>21</v>
      </c>
      <c r="I314" s="5">
        <v>24</v>
      </c>
      <c r="J314" s="5">
        <v>22</v>
      </c>
      <c r="K314" s="5">
        <v>26</v>
      </c>
    </row>
    <row r="315" spans="2:11" ht="18.75">
      <c r="B315" s="6" t="s">
        <v>317</v>
      </c>
      <c r="C315" s="4"/>
      <c r="D315" s="5"/>
      <c r="E315" s="5"/>
      <c r="F315" s="5"/>
      <c r="G315" s="5"/>
      <c r="H315" s="5"/>
      <c r="I315" s="5"/>
      <c r="J315" s="5"/>
      <c r="K315" s="5"/>
    </row>
    <row r="316" spans="2:11" ht="18.75">
      <c r="B316" s="6" t="s">
        <v>318</v>
      </c>
      <c r="C316" s="4" t="s">
        <v>316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</row>
    <row r="317" spans="2:11" ht="18.75">
      <c r="B317" s="6" t="s">
        <v>319</v>
      </c>
      <c r="C317" s="8" t="s">
        <v>316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</row>
    <row r="318" spans="2:11" ht="18.75">
      <c r="B318" s="6" t="s">
        <v>320</v>
      </c>
      <c r="C318" s="4" t="s">
        <v>316</v>
      </c>
      <c r="D318" s="5">
        <v>1</v>
      </c>
      <c r="E318" s="5">
        <v>1</v>
      </c>
      <c r="F318" s="5">
        <v>1</v>
      </c>
      <c r="G318" s="5">
        <v>1</v>
      </c>
      <c r="H318" s="5">
        <v>1</v>
      </c>
      <c r="I318" s="5">
        <v>1</v>
      </c>
      <c r="J318" s="5">
        <v>1</v>
      </c>
      <c r="K318" s="5">
        <v>1</v>
      </c>
    </row>
    <row r="319" spans="2:11" ht="18.75">
      <c r="B319" s="6" t="s">
        <v>321</v>
      </c>
      <c r="C319" s="8" t="s">
        <v>316</v>
      </c>
      <c r="D319" s="5">
        <v>7</v>
      </c>
      <c r="E319" s="5">
        <v>7</v>
      </c>
      <c r="F319" s="5">
        <v>7</v>
      </c>
      <c r="G319" s="5">
        <v>8</v>
      </c>
      <c r="H319" s="5">
        <v>8</v>
      </c>
      <c r="I319" s="5">
        <v>9</v>
      </c>
      <c r="J319" s="5">
        <v>9</v>
      </c>
      <c r="K319" s="5">
        <v>10</v>
      </c>
    </row>
    <row r="320" spans="2:11" ht="56.25">
      <c r="B320" s="6" t="s">
        <v>322</v>
      </c>
      <c r="C320" s="8" t="s">
        <v>316</v>
      </c>
      <c r="D320" s="5">
        <v>7</v>
      </c>
      <c r="E320" s="5">
        <v>9</v>
      </c>
      <c r="F320" s="5">
        <v>9</v>
      </c>
      <c r="G320" s="5">
        <v>10</v>
      </c>
      <c r="H320" s="5">
        <v>9</v>
      </c>
      <c r="I320" s="5">
        <v>11</v>
      </c>
      <c r="J320" s="5">
        <v>9</v>
      </c>
      <c r="K320" s="5">
        <v>12</v>
      </c>
    </row>
    <row r="321" spans="2:11" ht="18.75">
      <c r="B321" s="6" t="s">
        <v>323</v>
      </c>
      <c r="C321" s="8" t="s">
        <v>316</v>
      </c>
      <c r="D321" s="5">
        <v>1</v>
      </c>
      <c r="E321" s="5">
        <v>1</v>
      </c>
      <c r="F321" s="5">
        <v>1</v>
      </c>
      <c r="G321" s="5">
        <v>1</v>
      </c>
      <c r="H321" s="5">
        <v>1</v>
      </c>
      <c r="I321" s="5">
        <v>1</v>
      </c>
      <c r="J321" s="5">
        <v>1</v>
      </c>
      <c r="K321" s="5">
        <v>1</v>
      </c>
    </row>
    <row r="322" spans="2:11" ht="37.5">
      <c r="B322" s="6" t="s">
        <v>324</v>
      </c>
      <c r="C322" s="8" t="s">
        <v>316</v>
      </c>
      <c r="D322" s="5">
        <v>2</v>
      </c>
      <c r="E322" s="5">
        <v>2</v>
      </c>
      <c r="F322" s="5">
        <v>2</v>
      </c>
      <c r="G322" s="5">
        <v>2</v>
      </c>
      <c r="H322" s="5">
        <v>2</v>
      </c>
      <c r="I322" s="5">
        <v>2</v>
      </c>
      <c r="J322" s="5">
        <v>2</v>
      </c>
      <c r="K322" s="5">
        <v>2</v>
      </c>
    </row>
    <row r="323" spans="2:11" ht="18.75">
      <c r="B323" s="6" t="s">
        <v>325</v>
      </c>
      <c r="C323" s="8" t="s">
        <v>316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</row>
    <row r="324" spans="2:11" ht="37.5">
      <c r="B324" s="6" t="s">
        <v>326</v>
      </c>
      <c r="C324" s="8" t="s">
        <v>327</v>
      </c>
      <c r="D324" s="18">
        <v>0.923</v>
      </c>
      <c r="E324" s="18">
        <v>0.93</v>
      </c>
      <c r="F324" s="18">
        <v>0.932</v>
      </c>
      <c r="G324" s="18">
        <v>0.936</v>
      </c>
      <c r="H324" s="18">
        <v>0.934</v>
      </c>
      <c r="I324" s="18">
        <v>0.94</v>
      </c>
      <c r="J324" s="18">
        <v>0.936</v>
      </c>
      <c r="K324" s="18">
        <v>0.944</v>
      </c>
    </row>
    <row r="325" spans="2:11" ht="18.75">
      <c r="B325" s="6" t="s">
        <v>317</v>
      </c>
      <c r="C325" s="34"/>
      <c r="D325" s="5"/>
      <c r="E325" s="5"/>
      <c r="F325" s="5"/>
      <c r="G325" s="5"/>
      <c r="H325" s="5"/>
      <c r="I325" s="5"/>
      <c r="J325" s="5"/>
      <c r="K325" s="5"/>
    </row>
    <row r="326" spans="2:11" ht="18.75">
      <c r="B326" s="6" t="s">
        <v>318</v>
      </c>
      <c r="C326" s="4" t="s">
        <v>327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</row>
    <row r="327" spans="2:11" ht="18.75">
      <c r="B327" s="6" t="s">
        <v>319</v>
      </c>
      <c r="C327" s="4" t="s">
        <v>327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</row>
    <row r="328" spans="2:11" ht="18.75">
      <c r="B328" s="6" t="s">
        <v>320</v>
      </c>
      <c r="C328" s="4" t="s">
        <v>327</v>
      </c>
      <c r="D328" s="18">
        <v>0.067</v>
      </c>
      <c r="E328" s="18">
        <v>0.067</v>
      </c>
      <c r="F328" s="18">
        <v>0.067</v>
      </c>
      <c r="G328" s="18">
        <v>0.067</v>
      </c>
      <c r="H328" s="18">
        <v>0.067</v>
      </c>
      <c r="I328" s="18">
        <v>0.067</v>
      </c>
      <c r="J328" s="18">
        <v>0.067</v>
      </c>
      <c r="K328" s="18">
        <v>0.067</v>
      </c>
    </row>
    <row r="329" spans="2:11" ht="18.75">
      <c r="B329" s="6" t="s">
        <v>321</v>
      </c>
      <c r="C329" s="4" t="s">
        <v>327</v>
      </c>
      <c r="D329" s="18">
        <v>0.445</v>
      </c>
      <c r="E329" s="18">
        <v>0.448</v>
      </c>
      <c r="F329" s="18">
        <v>0.449</v>
      </c>
      <c r="G329" s="18">
        <v>0.45</v>
      </c>
      <c r="H329" s="18">
        <v>0.45</v>
      </c>
      <c r="I329" s="18">
        <v>0.452</v>
      </c>
      <c r="J329" s="18">
        <v>0.451</v>
      </c>
      <c r="K329" s="18">
        <v>0.454</v>
      </c>
    </row>
    <row r="330" spans="2:11" ht="56.25">
      <c r="B330" s="6" t="s">
        <v>322</v>
      </c>
      <c r="C330" s="4" t="s">
        <v>327</v>
      </c>
      <c r="D330" s="35">
        <v>0.197</v>
      </c>
      <c r="E330" s="35">
        <v>0.198</v>
      </c>
      <c r="F330" s="35">
        <v>0.199</v>
      </c>
      <c r="G330" s="35">
        <v>0.2</v>
      </c>
      <c r="H330" s="35">
        <v>0.2</v>
      </c>
      <c r="I330" s="35">
        <v>0.201</v>
      </c>
      <c r="J330" s="35">
        <v>0.201</v>
      </c>
      <c r="K330" s="35">
        <v>0.202</v>
      </c>
    </row>
    <row r="331" spans="2:11" ht="18.75">
      <c r="B331" s="6" t="s">
        <v>323</v>
      </c>
      <c r="C331" s="4" t="s">
        <v>327</v>
      </c>
      <c r="D331" s="35">
        <v>0.066</v>
      </c>
      <c r="E331" s="35">
        <v>0.066</v>
      </c>
      <c r="F331" s="35">
        <v>0.066</v>
      </c>
      <c r="G331" s="35">
        <v>0.066</v>
      </c>
      <c r="H331" s="35">
        <v>0.066</v>
      </c>
      <c r="I331" s="35">
        <v>0.066</v>
      </c>
      <c r="J331" s="35">
        <v>0.066</v>
      </c>
      <c r="K331" s="35">
        <v>0.066</v>
      </c>
    </row>
    <row r="332" spans="2:11" ht="37.5">
      <c r="B332" s="6" t="s">
        <v>328</v>
      </c>
      <c r="C332" s="4" t="s">
        <v>327</v>
      </c>
      <c r="D332" s="35">
        <v>0.138</v>
      </c>
      <c r="E332" s="35">
        <v>0.138</v>
      </c>
      <c r="F332" s="35">
        <v>0.138</v>
      </c>
      <c r="G332" s="35">
        <v>0.138</v>
      </c>
      <c r="H332" s="35">
        <v>0.138</v>
      </c>
      <c r="I332" s="35">
        <v>0.138</v>
      </c>
      <c r="J332" s="35">
        <v>0.138</v>
      </c>
      <c r="K332" s="35">
        <v>0.138</v>
      </c>
    </row>
    <row r="333" spans="2:11" ht="18.75">
      <c r="B333" s="6" t="s">
        <v>329</v>
      </c>
      <c r="C333" s="4" t="s">
        <v>327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</row>
    <row r="334" spans="2:11" ht="18.75">
      <c r="B334" s="39" t="s">
        <v>330</v>
      </c>
      <c r="C334" s="40" t="s">
        <v>331</v>
      </c>
      <c r="D334" s="23">
        <v>1.87</v>
      </c>
      <c r="E334" s="23">
        <v>1.97</v>
      </c>
      <c r="F334" s="23">
        <v>1.97</v>
      </c>
      <c r="G334" s="23">
        <v>1.98</v>
      </c>
      <c r="H334" s="23">
        <v>1.98</v>
      </c>
      <c r="I334" s="23">
        <v>2</v>
      </c>
      <c r="J334" s="23">
        <v>1.99</v>
      </c>
      <c r="K334" s="23">
        <v>2.01</v>
      </c>
    </row>
    <row r="335" spans="2:11" ht="18.75">
      <c r="B335" s="39" t="s">
        <v>332</v>
      </c>
      <c r="C335" s="40"/>
      <c r="D335" s="23"/>
      <c r="E335" s="23"/>
      <c r="F335" s="23"/>
      <c r="G335" s="23"/>
      <c r="H335" s="23"/>
      <c r="I335" s="23"/>
      <c r="J335" s="23"/>
      <c r="K335" s="23"/>
    </row>
    <row r="336" spans="2:11" ht="18.75">
      <c r="B336" s="39" t="s">
        <v>318</v>
      </c>
      <c r="C336" s="40" t="s">
        <v>331</v>
      </c>
      <c r="D336" s="23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</row>
    <row r="337" spans="2:11" ht="18.75">
      <c r="B337" s="39" t="s">
        <v>319</v>
      </c>
      <c r="C337" s="40" t="s">
        <v>331</v>
      </c>
      <c r="D337" s="23">
        <v>0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</row>
    <row r="338" spans="2:11" ht="18.75">
      <c r="B338" s="39" t="s">
        <v>320</v>
      </c>
      <c r="C338" s="40" t="s">
        <v>331</v>
      </c>
      <c r="D338" s="23">
        <v>0.12</v>
      </c>
      <c r="E338" s="23">
        <v>0.12</v>
      </c>
      <c r="F338" s="23">
        <v>0.12</v>
      </c>
      <c r="G338" s="23">
        <v>0.12</v>
      </c>
      <c r="H338" s="23">
        <v>0.12</v>
      </c>
      <c r="I338" s="23">
        <v>0.12</v>
      </c>
      <c r="J338" s="23">
        <v>0.12</v>
      </c>
      <c r="K338" s="23">
        <v>0.12</v>
      </c>
    </row>
    <row r="339" spans="2:11" ht="18.75">
      <c r="B339" s="39" t="s">
        <v>321</v>
      </c>
      <c r="C339" s="40" t="s">
        <v>331</v>
      </c>
      <c r="D339" s="23">
        <v>1.26</v>
      </c>
      <c r="E339" s="23">
        <v>1.28</v>
      </c>
      <c r="F339" s="23">
        <v>1.29</v>
      </c>
      <c r="G339" s="23">
        <v>1.29</v>
      </c>
      <c r="H339" s="23">
        <v>1.3</v>
      </c>
      <c r="I339" s="23">
        <v>1.3</v>
      </c>
      <c r="J339" s="23">
        <v>1.3</v>
      </c>
      <c r="K339" s="23">
        <v>1.31</v>
      </c>
    </row>
    <row r="340" spans="2:11" ht="56.25">
      <c r="B340" s="39" t="s">
        <v>322</v>
      </c>
      <c r="C340" s="40" t="s">
        <v>331</v>
      </c>
      <c r="D340" s="23">
        <v>0.35</v>
      </c>
      <c r="E340" s="23">
        <v>0.36</v>
      </c>
      <c r="F340" s="23">
        <v>0.36</v>
      </c>
      <c r="G340" s="23">
        <v>0.36</v>
      </c>
      <c r="H340" s="23">
        <v>0.36</v>
      </c>
      <c r="I340" s="23">
        <v>370.4</v>
      </c>
      <c r="J340" s="23">
        <v>370</v>
      </c>
      <c r="K340" s="23">
        <v>373</v>
      </c>
    </row>
    <row r="341" spans="2:11" ht="18.75">
      <c r="B341" s="39" t="s">
        <v>323</v>
      </c>
      <c r="C341" s="40" t="s">
        <v>331</v>
      </c>
      <c r="D341" s="23">
        <v>0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</row>
    <row r="342" spans="2:11" ht="37.5">
      <c r="B342" s="39" t="s">
        <v>324</v>
      </c>
      <c r="C342" s="40" t="s">
        <v>331</v>
      </c>
      <c r="D342" s="23">
        <v>0.03</v>
      </c>
      <c r="E342" s="23">
        <v>0.031</v>
      </c>
      <c r="F342" s="23">
        <v>0.03</v>
      </c>
      <c r="G342" s="23">
        <v>0.03</v>
      </c>
      <c r="H342" s="23">
        <v>0.03</v>
      </c>
      <c r="I342" s="23">
        <v>0.03</v>
      </c>
      <c r="J342" s="23">
        <v>0.03</v>
      </c>
      <c r="K342" s="23">
        <v>0.03</v>
      </c>
    </row>
    <row r="343" spans="2:11" ht="18.75">
      <c r="B343" s="39" t="s">
        <v>163</v>
      </c>
      <c r="C343" s="40"/>
      <c r="D343" s="23"/>
      <c r="E343" s="23"/>
      <c r="F343" s="23"/>
      <c r="G343" s="23"/>
      <c r="H343" s="23"/>
      <c r="I343" s="23"/>
      <c r="J343" s="23"/>
      <c r="K343" s="23"/>
    </row>
    <row r="344" spans="2:11" ht="18.75">
      <c r="B344" s="39" t="s">
        <v>333</v>
      </c>
      <c r="C344" s="40" t="s">
        <v>331</v>
      </c>
      <c r="D344" s="23">
        <v>0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</row>
    <row r="345" spans="2:11" ht="18.75">
      <c r="B345" s="39" t="s">
        <v>334</v>
      </c>
      <c r="C345" s="40" t="s">
        <v>335</v>
      </c>
      <c r="D345" s="23">
        <v>1.496</v>
      </c>
      <c r="E345" s="23">
        <v>1.58</v>
      </c>
      <c r="F345" s="23">
        <v>1.58</v>
      </c>
      <c r="G345" s="23">
        <v>1.58</v>
      </c>
      <c r="H345" s="23">
        <v>1.58</v>
      </c>
      <c r="I345" s="23">
        <v>1.6</v>
      </c>
      <c r="J345" s="23">
        <v>1.59</v>
      </c>
      <c r="K345" s="23">
        <v>1.61</v>
      </c>
    </row>
    <row r="346" spans="2:11" ht="18.75">
      <c r="B346" s="41" t="s">
        <v>336</v>
      </c>
      <c r="C346" s="40"/>
      <c r="D346" s="23"/>
      <c r="E346" s="23"/>
      <c r="F346" s="23"/>
      <c r="G346" s="23"/>
      <c r="H346" s="23"/>
      <c r="I346" s="23"/>
      <c r="J346" s="23"/>
      <c r="K346" s="23"/>
    </row>
    <row r="347" spans="2:11" ht="37.5">
      <c r="B347" s="6" t="s">
        <v>337</v>
      </c>
      <c r="C347" s="8" t="s">
        <v>316</v>
      </c>
      <c r="D347" s="5">
        <v>2220</v>
      </c>
      <c r="E347" s="5">
        <v>2300</v>
      </c>
      <c r="F347" s="5">
        <v>2350</v>
      </c>
      <c r="G347" s="5">
        <v>2370</v>
      </c>
      <c r="H347" s="5">
        <v>2360</v>
      </c>
      <c r="I347" s="5">
        <v>2380</v>
      </c>
      <c r="J347" s="5">
        <v>2370</v>
      </c>
      <c r="K347" s="5">
        <v>2390</v>
      </c>
    </row>
    <row r="348" spans="2:11" ht="18.75">
      <c r="B348" s="6" t="s">
        <v>317</v>
      </c>
      <c r="C348" s="4"/>
      <c r="D348" s="5"/>
      <c r="E348" s="5"/>
      <c r="F348" s="5"/>
      <c r="G348" s="5"/>
      <c r="H348" s="5"/>
      <c r="I348" s="5"/>
      <c r="J348" s="5"/>
      <c r="K348" s="5"/>
    </row>
    <row r="349" spans="2:11" ht="18.75">
      <c r="B349" s="6" t="s">
        <v>318</v>
      </c>
      <c r="C349" s="4" t="s">
        <v>316</v>
      </c>
      <c r="D349" s="5">
        <v>1</v>
      </c>
      <c r="E349" s="5">
        <v>1</v>
      </c>
      <c r="F349" s="5">
        <v>1</v>
      </c>
      <c r="G349" s="5">
        <v>1</v>
      </c>
      <c r="H349" s="5">
        <v>1</v>
      </c>
      <c r="I349" s="5">
        <v>1</v>
      </c>
      <c r="J349" s="5">
        <v>1</v>
      </c>
      <c r="K349" s="5">
        <v>1</v>
      </c>
    </row>
    <row r="350" spans="2:11" ht="18.75">
      <c r="B350" s="6" t="s">
        <v>319</v>
      </c>
      <c r="C350" s="8" t="s">
        <v>316</v>
      </c>
      <c r="D350" s="5">
        <v>125</v>
      </c>
      <c r="E350" s="5">
        <v>130</v>
      </c>
      <c r="F350" s="5">
        <v>132</v>
      </c>
      <c r="G350" s="5">
        <v>134</v>
      </c>
      <c r="H350" s="5">
        <v>133</v>
      </c>
      <c r="I350" s="5">
        <v>136</v>
      </c>
      <c r="J350" s="5">
        <v>135</v>
      </c>
      <c r="K350" s="5">
        <v>137</v>
      </c>
    </row>
    <row r="351" spans="2:11" ht="18.75">
      <c r="B351" s="6" t="s">
        <v>320</v>
      </c>
      <c r="C351" s="4" t="s">
        <v>316</v>
      </c>
      <c r="D351" s="5">
        <v>1</v>
      </c>
      <c r="E351" s="5">
        <v>1</v>
      </c>
      <c r="F351" s="5">
        <v>1</v>
      </c>
      <c r="G351" s="5">
        <v>1</v>
      </c>
      <c r="H351" s="5">
        <v>1</v>
      </c>
      <c r="I351" s="5">
        <v>1</v>
      </c>
      <c r="J351" s="5">
        <v>1</v>
      </c>
      <c r="K351" s="5">
        <v>2</v>
      </c>
    </row>
    <row r="352" spans="2:11" ht="18.75">
      <c r="B352" s="6" t="s">
        <v>321</v>
      </c>
      <c r="C352" s="8" t="s">
        <v>316</v>
      </c>
      <c r="D352" s="5">
        <v>355</v>
      </c>
      <c r="E352" s="5">
        <v>357</v>
      </c>
      <c r="F352" s="5">
        <v>360</v>
      </c>
      <c r="G352" s="5">
        <v>363</v>
      </c>
      <c r="H352" s="5">
        <v>361</v>
      </c>
      <c r="I352" s="5">
        <v>364</v>
      </c>
      <c r="J352" s="5">
        <v>362</v>
      </c>
      <c r="K352" s="5">
        <v>365</v>
      </c>
    </row>
    <row r="353" spans="2:11" ht="56.25">
      <c r="B353" s="6" t="s">
        <v>322</v>
      </c>
      <c r="C353" s="8" t="s">
        <v>316</v>
      </c>
      <c r="D353" s="5">
        <v>259</v>
      </c>
      <c r="E353" s="5">
        <v>265</v>
      </c>
      <c r="F353" s="5">
        <v>268</v>
      </c>
      <c r="G353" s="5">
        <v>270</v>
      </c>
      <c r="H353" s="5">
        <v>271</v>
      </c>
      <c r="I353" s="5">
        <v>273</v>
      </c>
      <c r="J353" s="5">
        <v>272</v>
      </c>
      <c r="K353" s="5">
        <v>275</v>
      </c>
    </row>
    <row r="354" spans="2:11" ht="18.75">
      <c r="B354" s="6" t="s">
        <v>323</v>
      </c>
      <c r="C354" s="8" t="s">
        <v>316</v>
      </c>
      <c r="D354" s="5">
        <v>138</v>
      </c>
      <c r="E354" s="5">
        <v>138</v>
      </c>
      <c r="F354" s="5">
        <v>138</v>
      </c>
      <c r="G354" s="5">
        <v>138</v>
      </c>
      <c r="H354" s="5">
        <v>138</v>
      </c>
      <c r="I354" s="5">
        <v>138</v>
      </c>
      <c r="J354" s="5">
        <v>138</v>
      </c>
      <c r="K354" s="5">
        <v>138</v>
      </c>
    </row>
    <row r="355" spans="2:11" ht="37.5">
      <c r="B355" s="6" t="s">
        <v>324</v>
      </c>
      <c r="C355" s="8" t="s">
        <v>316</v>
      </c>
      <c r="D355" s="5">
        <v>157</v>
      </c>
      <c r="E355" s="5">
        <v>158</v>
      </c>
      <c r="F355" s="5">
        <v>158</v>
      </c>
      <c r="G355" s="5">
        <v>159</v>
      </c>
      <c r="H355" s="5">
        <v>159</v>
      </c>
      <c r="I355" s="5">
        <v>159</v>
      </c>
      <c r="J355" s="5">
        <v>159</v>
      </c>
      <c r="K355" s="5">
        <v>159</v>
      </c>
    </row>
    <row r="356" spans="2:11" ht="18.75">
      <c r="B356" s="6" t="s">
        <v>325</v>
      </c>
      <c r="C356" s="8" t="s">
        <v>316</v>
      </c>
      <c r="D356" s="5">
        <v>8</v>
      </c>
      <c r="E356" s="5">
        <v>8</v>
      </c>
      <c r="F356" s="5">
        <v>8</v>
      </c>
      <c r="G356" s="5">
        <v>8</v>
      </c>
      <c r="H356" s="5">
        <v>8</v>
      </c>
      <c r="I356" s="5">
        <v>8</v>
      </c>
      <c r="J356" s="5">
        <v>8</v>
      </c>
      <c r="K356" s="5">
        <v>8</v>
      </c>
    </row>
    <row r="357" spans="2:11" ht="37.5">
      <c r="B357" s="6" t="s">
        <v>326</v>
      </c>
      <c r="C357" s="8" t="s">
        <v>327</v>
      </c>
      <c r="D357" s="35">
        <v>3.469</v>
      </c>
      <c r="E357" s="35">
        <v>3.479</v>
      </c>
      <c r="F357" s="35">
        <v>3.489</v>
      </c>
      <c r="G357" s="35">
        <v>3.501</v>
      </c>
      <c r="H357" s="35">
        <v>3.506</v>
      </c>
      <c r="I357" s="35">
        <v>3.51</v>
      </c>
      <c r="J357" s="35">
        <v>3.507</v>
      </c>
      <c r="K357" s="35">
        <v>3.515</v>
      </c>
    </row>
    <row r="358" spans="2:11" ht="18.75">
      <c r="B358" s="6" t="s">
        <v>317</v>
      </c>
      <c r="C358" s="34"/>
      <c r="D358" s="35"/>
      <c r="E358" s="35"/>
      <c r="F358" s="35"/>
      <c r="G358" s="35"/>
      <c r="H358" s="35"/>
      <c r="I358" s="35"/>
      <c r="J358" s="35"/>
      <c r="K358" s="35"/>
    </row>
    <row r="359" spans="2:11" ht="18.75">
      <c r="B359" s="6" t="s">
        <v>318</v>
      </c>
      <c r="C359" s="8" t="s">
        <v>327</v>
      </c>
      <c r="D359" s="35">
        <v>0.001</v>
      </c>
      <c r="E359" s="35">
        <v>0.001</v>
      </c>
      <c r="F359" s="35">
        <v>0.001</v>
      </c>
      <c r="G359" s="35">
        <v>0.001</v>
      </c>
      <c r="H359" s="35">
        <v>0.001</v>
      </c>
      <c r="I359" s="35">
        <v>0.001</v>
      </c>
      <c r="J359" s="35">
        <v>0.001</v>
      </c>
      <c r="K359" s="35">
        <v>0.001</v>
      </c>
    </row>
    <row r="360" spans="2:11" ht="18.75">
      <c r="B360" s="6" t="s">
        <v>319</v>
      </c>
      <c r="C360" s="8" t="s">
        <v>327</v>
      </c>
      <c r="D360" s="35">
        <v>0.171</v>
      </c>
      <c r="E360" s="35">
        <v>0.18</v>
      </c>
      <c r="F360" s="35">
        <v>0.183</v>
      </c>
      <c r="G360" s="35">
        <v>0.185</v>
      </c>
      <c r="H360" s="35">
        <v>0.184</v>
      </c>
      <c r="I360" s="35">
        <v>0.186</v>
      </c>
      <c r="J360" s="35">
        <v>0.185</v>
      </c>
      <c r="K360" s="35">
        <v>0.187</v>
      </c>
    </row>
    <row r="361" spans="2:11" ht="18.75">
      <c r="B361" s="6" t="s">
        <v>320</v>
      </c>
      <c r="C361" s="8" t="s">
        <v>327</v>
      </c>
      <c r="D361" s="35">
        <v>0.011</v>
      </c>
      <c r="E361" s="35">
        <v>0.011</v>
      </c>
      <c r="F361" s="35">
        <v>0.011</v>
      </c>
      <c r="G361" s="35">
        <v>0.011</v>
      </c>
      <c r="H361" s="35">
        <v>0.011</v>
      </c>
      <c r="I361" s="35">
        <v>0.011</v>
      </c>
      <c r="J361" s="35">
        <v>0.011</v>
      </c>
      <c r="K361" s="35">
        <v>0.011</v>
      </c>
    </row>
    <row r="362" spans="2:11" ht="18.75">
      <c r="B362" s="6" t="s">
        <v>321</v>
      </c>
      <c r="C362" s="8" t="s">
        <v>327</v>
      </c>
      <c r="D362" s="35">
        <v>0.815</v>
      </c>
      <c r="E362" s="35">
        <v>0.82</v>
      </c>
      <c r="F362" s="35">
        <v>0.825</v>
      </c>
      <c r="G362" s="35">
        <v>0.83</v>
      </c>
      <c r="H362" s="35">
        <v>0.826</v>
      </c>
      <c r="I362" s="35">
        <v>0.832</v>
      </c>
      <c r="J362" s="35">
        <v>0.827</v>
      </c>
      <c r="K362" s="35">
        <v>0.835</v>
      </c>
    </row>
    <row r="363" spans="2:11" ht="56.25">
      <c r="B363" s="6" t="s">
        <v>322</v>
      </c>
      <c r="C363" s="8" t="s">
        <v>327</v>
      </c>
      <c r="D363" s="35">
        <v>0.494</v>
      </c>
      <c r="E363" s="35">
        <v>0.499</v>
      </c>
      <c r="F363" s="35">
        <v>0.507</v>
      </c>
      <c r="G363" s="35">
        <v>0.509</v>
      </c>
      <c r="H363" s="35">
        <v>0.508</v>
      </c>
      <c r="I363" s="35">
        <v>0.512</v>
      </c>
      <c r="J363" s="35">
        <v>0.509</v>
      </c>
      <c r="K363" s="35">
        <v>0.515</v>
      </c>
    </row>
    <row r="364" spans="2:11" ht="18.75">
      <c r="B364" s="6" t="s">
        <v>323</v>
      </c>
      <c r="C364" s="8" t="s">
        <v>327</v>
      </c>
      <c r="D364" s="35">
        <v>0.06</v>
      </c>
      <c r="E364" s="35">
        <v>0.06</v>
      </c>
      <c r="F364" s="35">
        <v>0.06</v>
      </c>
      <c r="G364" s="35">
        <v>0.06</v>
      </c>
      <c r="H364" s="35">
        <v>0.06</v>
      </c>
      <c r="I364" s="35">
        <v>0.06</v>
      </c>
      <c r="J364" s="35">
        <v>0.06</v>
      </c>
      <c r="K364" s="35">
        <v>0.06</v>
      </c>
    </row>
    <row r="365" spans="2:11" ht="37.5">
      <c r="B365" s="6" t="s">
        <v>328</v>
      </c>
      <c r="C365" s="8" t="s">
        <v>327</v>
      </c>
      <c r="D365" s="35">
        <v>0.194</v>
      </c>
      <c r="E365" s="35">
        <v>0.194</v>
      </c>
      <c r="F365" s="35">
        <v>0.194</v>
      </c>
      <c r="G365" s="35">
        <v>0.194</v>
      </c>
      <c r="H365" s="35">
        <v>0.194</v>
      </c>
      <c r="I365" s="35">
        <v>0.194</v>
      </c>
      <c r="J365" s="35">
        <v>0.194</v>
      </c>
      <c r="K365" s="35">
        <v>0.194</v>
      </c>
    </row>
    <row r="366" spans="2:11" ht="18.75">
      <c r="B366" s="6" t="s">
        <v>329</v>
      </c>
      <c r="C366" s="8" t="s">
        <v>327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</row>
    <row r="367" spans="2:11" ht="18.75">
      <c r="B367" s="39" t="s">
        <v>338</v>
      </c>
      <c r="C367" s="40" t="s">
        <v>331</v>
      </c>
      <c r="D367" s="23">
        <v>9.12</v>
      </c>
      <c r="E367" s="23">
        <v>9.72</v>
      </c>
      <c r="F367" s="23">
        <v>9.72</v>
      </c>
      <c r="G367" s="23">
        <v>9.84</v>
      </c>
      <c r="H367" s="23">
        <v>9.96</v>
      </c>
      <c r="I367" s="23">
        <v>10.1</v>
      </c>
      <c r="J367" s="23">
        <v>10.1</v>
      </c>
      <c r="K367" s="23">
        <v>10.2</v>
      </c>
    </row>
    <row r="368" spans="2:11" ht="18.75">
      <c r="B368" s="39" t="s">
        <v>332</v>
      </c>
      <c r="C368" s="40"/>
      <c r="D368" s="23"/>
      <c r="E368" s="23"/>
      <c r="F368" s="23"/>
      <c r="G368" s="23"/>
      <c r="H368" s="23"/>
      <c r="I368" s="23"/>
      <c r="J368" s="23"/>
      <c r="K368" s="23"/>
    </row>
    <row r="369" spans="2:11" ht="18.75">
      <c r="B369" s="39" t="s">
        <v>318</v>
      </c>
      <c r="C369" s="40" t="s">
        <v>331</v>
      </c>
      <c r="D369" s="23">
        <v>0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</row>
    <row r="370" spans="2:11" ht="18.75">
      <c r="B370" s="39" t="s">
        <v>319</v>
      </c>
      <c r="C370" s="40" t="s">
        <v>331</v>
      </c>
      <c r="D370" s="23">
        <v>0.71</v>
      </c>
      <c r="E370" s="23">
        <v>0.74</v>
      </c>
      <c r="F370" s="23">
        <v>0.74</v>
      </c>
      <c r="G370" s="23">
        <v>0.75</v>
      </c>
      <c r="H370" s="23">
        <v>0.76</v>
      </c>
      <c r="I370" s="23">
        <v>0.77</v>
      </c>
      <c r="J370" s="23">
        <v>0.77</v>
      </c>
      <c r="K370" s="23">
        <v>0.77</v>
      </c>
    </row>
    <row r="371" spans="2:11" ht="18.75">
      <c r="B371" s="39" t="s">
        <v>320</v>
      </c>
      <c r="C371" s="40" t="s">
        <v>331</v>
      </c>
      <c r="D371" s="23">
        <v>0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</row>
    <row r="372" spans="2:11" ht="18.75">
      <c r="B372" s="39" t="s">
        <v>321</v>
      </c>
      <c r="C372" s="40" t="s">
        <v>331</v>
      </c>
      <c r="D372" s="23">
        <v>3.86</v>
      </c>
      <c r="E372" s="23">
        <v>4.11</v>
      </c>
      <c r="F372" s="23">
        <v>4.11</v>
      </c>
      <c r="G372" s="23">
        <v>4.16</v>
      </c>
      <c r="H372" s="23">
        <v>4.2</v>
      </c>
      <c r="I372" s="23">
        <v>4.27</v>
      </c>
      <c r="J372" s="23">
        <v>4.26</v>
      </c>
      <c r="K372" s="23">
        <v>4.31</v>
      </c>
    </row>
    <row r="373" spans="2:11" ht="56.25">
      <c r="B373" s="39" t="s">
        <v>322</v>
      </c>
      <c r="C373" s="40" t="s">
        <v>331</v>
      </c>
      <c r="D373" s="23">
        <v>1.93</v>
      </c>
      <c r="E373" s="23">
        <v>2.06</v>
      </c>
      <c r="F373" s="23">
        <v>2.06</v>
      </c>
      <c r="G373" s="23">
        <v>2.08</v>
      </c>
      <c r="H373" s="23">
        <v>2.11</v>
      </c>
      <c r="I373" s="23">
        <v>2.13</v>
      </c>
      <c r="J373" s="23">
        <v>2.14</v>
      </c>
      <c r="K373" s="23">
        <v>2.15</v>
      </c>
    </row>
    <row r="374" spans="2:11" ht="18.75">
      <c r="B374" s="39" t="s">
        <v>323</v>
      </c>
      <c r="C374" s="40" t="s">
        <v>331</v>
      </c>
      <c r="D374" s="23">
        <v>0.31</v>
      </c>
      <c r="E374" s="23">
        <v>0.33</v>
      </c>
      <c r="F374" s="23">
        <v>0.33</v>
      </c>
      <c r="G374" s="23">
        <v>0.33</v>
      </c>
      <c r="H374" s="23">
        <v>0.34</v>
      </c>
      <c r="I374" s="23">
        <v>0.34</v>
      </c>
      <c r="J374" s="23">
        <v>0.34</v>
      </c>
      <c r="K374" s="23">
        <v>0.34</v>
      </c>
    </row>
    <row r="375" spans="2:11" ht="37.5">
      <c r="B375" s="39" t="s">
        <v>324</v>
      </c>
      <c r="C375" s="40" t="s">
        <v>331</v>
      </c>
      <c r="D375" s="23">
        <v>0.43</v>
      </c>
      <c r="E375" s="23">
        <v>0.45</v>
      </c>
      <c r="F375" s="23">
        <v>0.45</v>
      </c>
      <c r="G375" s="23">
        <v>0.46</v>
      </c>
      <c r="H375" s="23">
        <v>0.46</v>
      </c>
      <c r="I375" s="23">
        <v>0.47</v>
      </c>
      <c r="J375" s="23">
        <v>0.47</v>
      </c>
      <c r="K375" s="23">
        <v>0.47</v>
      </c>
    </row>
    <row r="376" spans="2:11" ht="18.75">
      <c r="B376" s="39" t="s">
        <v>163</v>
      </c>
      <c r="C376" s="40"/>
      <c r="D376" s="23"/>
      <c r="E376" s="23"/>
      <c r="F376" s="23"/>
      <c r="G376" s="23"/>
      <c r="H376" s="23"/>
      <c r="I376" s="23"/>
      <c r="J376" s="23"/>
      <c r="K376" s="23"/>
    </row>
    <row r="377" spans="2:11" ht="18.75">
      <c r="B377" s="39" t="s">
        <v>333</v>
      </c>
      <c r="C377" s="40" t="s">
        <v>331</v>
      </c>
      <c r="D377" s="23">
        <v>0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</row>
    <row r="378" spans="2:11" ht="18.75">
      <c r="B378" s="39" t="s">
        <v>339</v>
      </c>
      <c r="C378" s="40" t="s">
        <v>335</v>
      </c>
      <c r="D378" s="23">
        <v>7.6</v>
      </c>
      <c r="E378" s="23">
        <v>8.1</v>
      </c>
      <c r="F378" s="23">
        <v>8.1</v>
      </c>
      <c r="G378" s="23">
        <v>8.2</v>
      </c>
      <c r="H378" s="23">
        <v>8.3</v>
      </c>
      <c r="I378" s="23">
        <v>8.4</v>
      </c>
      <c r="J378" s="23">
        <v>8.4</v>
      </c>
      <c r="K378" s="23">
        <v>8.5</v>
      </c>
    </row>
    <row r="379" spans="2:11" ht="18.75">
      <c r="B379" s="41" t="s">
        <v>340</v>
      </c>
      <c r="C379" s="40"/>
      <c r="D379" s="23"/>
      <c r="E379" s="23"/>
      <c r="F379" s="23"/>
      <c r="G379" s="23"/>
      <c r="H379" s="23"/>
      <c r="I379" s="23"/>
      <c r="J379" s="23"/>
      <c r="K379" s="23"/>
    </row>
    <row r="380" spans="2:11" ht="37.5">
      <c r="B380" s="42" t="s">
        <v>341</v>
      </c>
      <c r="C380" s="40" t="s">
        <v>246</v>
      </c>
      <c r="D380" s="23">
        <v>20965.7</v>
      </c>
      <c r="E380" s="23">
        <f>D380*E381*E382/10000</f>
        <v>23223.9994098</v>
      </c>
      <c r="F380" s="23">
        <f>E380*F381*F382/10000</f>
        <v>24829.70672899357</v>
      </c>
      <c r="G380" s="23">
        <f>E380*G381*G382/10000</f>
        <v>26192.67680635591</v>
      </c>
      <c r="H380" s="23">
        <f>F380*H381*H382/10000</f>
        <v>27010.3508927607</v>
      </c>
      <c r="I380" s="23">
        <f>G380*I381*I382/10000</f>
        <v>29819.419607671178</v>
      </c>
      <c r="J380" s="23">
        <f>H380*J381*J382/10000</f>
        <v>30090.881412080056</v>
      </c>
      <c r="K380" s="23">
        <f>I380*K381*K382/10000</f>
        <v>34171.26570521471</v>
      </c>
    </row>
    <row r="381" spans="2:11" ht="37.5">
      <c r="B381" s="42" t="s">
        <v>342</v>
      </c>
      <c r="C381" s="40" t="s">
        <v>343</v>
      </c>
      <c r="D381" s="23">
        <v>110.4</v>
      </c>
      <c r="E381" s="23">
        <v>104.6</v>
      </c>
      <c r="F381" s="23">
        <v>103.8</v>
      </c>
      <c r="G381" s="23">
        <v>106.6</v>
      </c>
      <c r="H381" s="23">
        <v>104.8</v>
      </c>
      <c r="I381" s="23">
        <v>107.2</v>
      </c>
      <c r="J381" s="23">
        <v>106.1</v>
      </c>
      <c r="K381" s="23">
        <v>107.6</v>
      </c>
    </row>
    <row r="382" spans="2:11" ht="18.75">
      <c r="B382" s="39" t="s">
        <v>344</v>
      </c>
      <c r="C382" s="40" t="s">
        <v>11</v>
      </c>
      <c r="D382" s="23">
        <v>100</v>
      </c>
      <c r="E382" s="23">
        <v>105.9</v>
      </c>
      <c r="F382" s="23">
        <v>103</v>
      </c>
      <c r="G382" s="23">
        <v>105.8</v>
      </c>
      <c r="H382" s="23">
        <v>103.8</v>
      </c>
      <c r="I382" s="23">
        <v>106.2</v>
      </c>
      <c r="J382" s="23">
        <v>105</v>
      </c>
      <c r="K382" s="23">
        <v>106.5</v>
      </c>
    </row>
    <row r="383" spans="2:11" ht="75">
      <c r="B383" s="39" t="s">
        <v>345</v>
      </c>
      <c r="C383" s="40" t="s">
        <v>31</v>
      </c>
      <c r="D383" s="23">
        <v>16328.5</v>
      </c>
      <c r="E383" s="23">
        <v>18087.3</v>
      </c>
      <c r="F383" s="23">
        <v>19337.9</v>
      </c>
      <c r="G383" s="23">
        <v>20399.4</v>
      </c>
      <c r="H383" s="23">
        <v>21036.2</v>
      </c>
      <c r="I383" s="23">
        <v>23224</v>
      </c>
      <c r="J383" s="23">
        <v>23435.4</v>
      </c>
      <c r="K383" s="23">
        <v>26538.3</v>
      </c>
    </row>
    <row r="384" spans="2:11" ht="37.5">
      <c r="B384" s="39" t="s">
        <v>346</v>
      </c>
      <c r="C384" s="40" t="s">
        <v>248</v>
      </c>
      <c r="D384" s="23">
        <v>121</v>
      </c>
      <c r="E384" s="23">
        <v>104.6</v>
      </c>
      <c r="F384" s="23">
        <v>103.8</v>
      </c>
      <c r="G384" s="23">
        <v>106.6</v>
      </c>
      <c r="H384" s="23">
        <v>104.8</v>
      </c>
      <c r="I384" s="23">
        <v>107.2</v>
      </c>
      <c r="J384" s="23">
        <v>106.1</v>
      </c>
      <c r="K384" s="23">
        <v>107.6</v>
      </c>
    </row>
    <row r="385" spans="2:11" ht="18.75">
      <c r="B385" s="39" t="s">
        <v>344</v>
      </c>
      <c r="C385" s="40" t="s">
        <v>11</v>
      </c>
      <c r="D385" s="23">
        <v>100</v>
      </c>
      <c r="E385" s="23">
        <v>105.9</v>
      </c>
      <c r="F385" s="23">
        <v>103</v>
      </c>
      <c r="G385" s="23">
        <v>105.8</v>
      </c>
      <c r="H385" s="23">
        <v>103.8</v>
      </c>
      <c r="I385" s="23">
        <v>106.2</v>
      </c>
      <c r="J385" s="23">
        <v>105</v>
      </c>
      <c r="K385" s="23">
        <v>106.2</v>
      </c>
    </row>
    <row r="386" spans="2:11" ht="93.75">
      <c r="B386" s="43" t="s">
        <v>347</v>
      </c>
      <c r="C386" s="44"/>
      <c r="D386" s="23"/>
      <c r="E386" s="23"/>
      <c r="F386" s="23"/>
      <c r="G386" s="23"/>
      <c r="H386" s="23"/>
      <c r="I386" s="23"/>
      <c r="J386" s="23"/>
      <c r="K386" s="23"/>
    </row>
    <row r="387" spans="2:13" ht="37.5">
      <c r="B387" s="42" t="s">
        <v>348</v>
      </c>
      <c r="C387" s="44" t="s">
        <v>349</v>
      </c>
      <c r="D387" s="23">
        <v>254.1</v>
      </c>
      <c r="E387" s="23">
        <v>244.4618817946696</v>
      </c>
      <c r="F387" s="23">
        <v>253.91605661048797</v>
      </c>
      <c r="G387" s="23">
        <v>267.8540692226141</v>
      </c>
      <c r="H387" s="23">
        <v>262.37124054125053</v>
      </c>
      <c r="I387" s="23">
        <v>289.65828858491557</v>
      </c>
      <c r="J387" s="23">
        <v>230.55681835187016</v>
      </c>
      <c r="K387" s="23">
        <v>261.08306290771384</v>
      </c>
      <c r="L387" s="28"/>
      <c r="M387" s="21"/>
    </row>
    <row r="388" spans="2:11" ht="37.5">
      <c r="B388" s="42" t="s">
        <v>346</v>
      </c>
      <c r="C388" s="44" t="s">
        <v>248</v>
      </c>
      <c r="D388" s="23">
        <v>100</v>
      </c>
      <c r="E388" s="23">
        <v>90.8469863993192</v>
      </c>
      <c r="F388" s="23">
        <v>100.84207873283606</v>
      </c>
      <c r="G388" s="23">
        <v>103.56223878109067</v>
      </c>
      <c r="H388" s="23">
        <v>99.54712240857381</v>
      </c>
      <c r="I388" s="23">
        <v>101.82705772581077</v>
      </c>
      <c r="J388" s="23">
        <v>83.68978314349735</v>
      </c>
      <c r="K388" s="23">
        <v>84.87273978113147</v>
      </c>
    </row>
    <row r="389" spans="2:12" ht="37.5">
      <c r="B389" s="42" t="s">
        <v>350</v>
      </c>
      <c r="C389" s="44" t="s">
        <v>349</v>
      </c>
      <c r="D389" s="23">
        <v>13.7</v>
      </c>
      <c r="E389" s="23">
        <v>15.67768343198194</v>
      </c>
      <c r="F389" s="23">
        <v>16.436179775839236</v>
      </c>
      <c r="G389" s="23">
        <v>17.33839795010083</v>
      </c>
      <c r="H389" s="23">
        <v>19.16948407026242</v>
      </c>
      <c r="I389" s="23">
        <v>21.163142489982718</v>
      </c>
      <c r="J389" s="23">
        <v>17.0322117930979</v>
      </c>
      <c r="K389" s="23">
        <v>19.287315182534545</v>
      </c>
      <c r="L389" s="28"/>
    </row>
    <row r="390" spans="2:11" ht="37.5">
      <c r="B390" s="42" t="s">
        <v>346</v>
      </c>
      <c r="C390" s="44" t="s">
        <v>248</v>
      </c>
      <c r="D390" s="23">
        <v>100</v>
      </c>
      <c r="E390" s="23">
        <v>108.06009961182177</v>
      </c>
      <c r="F390" s="23">
        <v>101.7845280667878</v>
      </c>
      <c r="G390" s="23">
        <v>104.53011017156814</v>
      </c>
      <c r="H390" s="23">
        <v>112.3601183621526</v>
      </c>
      <c r="I390" s="23">
        <v>114.93351070042013</v>
      </c>
      <c r="J390" s="23">
        <v>84.61966962286957</v>
      </c>
      <c r="K390" s="23">
        <v>85.81577022314406</v>
      </c>
    </row>
    <row r="391" spans="2:12" ht="37.5">
      <c r="B391" s="42" t="s">
        <v>351</v>
      </c>
      <c r="C391" s="44" t="s">
        <v>349</v>
      </c>
      <c r="D391" s="23">
        <v>223.1</v>
      </c>
      <c r="E391" s="23">
        <v>234.97182485770801</v>
      </c>
      <c r="F391" s="23">
        <v>248.6208370222735</v>
      </c>
      <c r="G391" s="23">
        <v>262.2681833473214</v>
      </c>
      <c r="H391" s="23">
        <v>239.09476540568588</v>
      </c>
      <c r="I391" s="23">
        <v>263.96102108658636</v>
      </c>
      <c r="J391" s="23">
        <v>247.4543914686673</v>
      </c>
      <c r="K391" s="23">
        <v>280.21791294848543</v>
      </c>
      <c r="L391" s="28"/>
    </row>
    <row r="392" spans="2:11" ht="37.5">
      <c r="B392" s="42" t="s">
        <v>346</v>
      </c>
      <c r="C392" s="44" t="s">
        <v>248</v>
      </c>
      <c r="D392" s="23">
        <f>AVERAGE(E392:K392)</f>
        <v>99.08932134622542</v>
      </c>
      <c r="E392" s="23">
        <v>99.4535430055705</v>
      </c>
      <c r="F392" s="23">
        <v>102.72697740073954</v>
      </c>
      <c r="G392" s="23">
        <v>105.49798156204562</v>
      </c>
      <c r="H392" s="23">
        <v>92.6478168951083</v>
      </c>
      <c r="I392" s="23">
        <v>94.76973689332887</v>
      </c>
      <c r="J392" s="23">
        <v>98.56796681345241</v>
      </c>
      <c r="K392" s="23">
        <v>99.96122685333266</v>
      </c>
    </row>
    <row r="393" spans="2:11" ht="37.5">
      <c r="B393" s="39" t="s">
        <v>352</v>
      </c>
      <c r="C393" s="40" t="s">
        <v>31</v>
      </c>
      <c r="D393" s="23"/>
      <c r="E393" s="23"/>
      <c r="F393" s="23"/>
      <c r="G393" s="23"/>
      <c r="H393" s="23"/>
      <c r="I393" s="23"/>
      <c r="J393" s="23"/>
      <c r="K393" s="23"/>
    </row>
    <row r="394" spans="2:11" ht="37.5">
      <c r="B394" s="39" t="s">
        <v>346</v>
      </c>
      <c r="C394" s="40" t="s">
        <v>248</v>
      </c>
      <c r="D394" s="23"/>
      <c r="E394" s="23"/>
      <c r="F394" s="23"/>
      <c r="G394" s="23"/>
      <c r="H394" s="23"/>
      <c r="I394" s="23"/>
      <c r="J394" s="23"/>
      <c r="K394" s="23"/>
    </row>
    <row r="395" spans="2:11" ht="37.5">
      <c r="B395" s="39" t="s">
        <v>353</v>
      </c>
      <c r="C395" s="40" t="s">
        <v>31</v>
      </c>
      <c r="D395" s="23"/>
      <c r="E395" s="23"/>
      <c r="F395" s="23"/>
      <c r="G395" s="23"/>
      <c r="H395" s="23"/>
      <c r="I395" s="23"/>
      <c r="J395" s="23"/>
      <c r="K395" s="23"/>
    </row>
    <row r="396" spans="2:11" ht="37.5">
      <c r="B396" s="39" t="s">
        <v>346</v>
      </c>
      <c r="C396" s="40" t="s">
        <v>248</v>
      </c>
      <c r="D396" s="23"/>
      <c r="E396" s="23"/>
      <c r="F396" s="23"/>
      <c r="G396" s="23"/>
      <c r="H396" s="23"/>
      <c r="I396" s="23"/>
      <c r="J396" s="23"/>
      <c r="K396" s="23"/>
    </row>
    <row r="397" spans="2:12" ht="37.5">
      <c r="B397" s="42" t="s">
        <v>354</v>
      </c>
      <c r="C397" s="44" t="s">
        <v>349</v>
      </c>
      <c r="D397" s="23">
        <v>69</v>
      </c>
      <c r="E397" s="23">
        <v>74.0692310713235</v>
      </c>
      <c r="F397" s="23">
        <v>76.21473395902112</v>
      </c>
      <c r="G397" s="23">
        <v>80.39832887354137</v>
      </c>
      <c r="H397" s="23">
        <v>74.07424497217882</v>
      </c>
      <c r="I397" s="23">
        <v>81.7780903981651</v>
      </c>
      <c r="J397" s="23">
        <v>73.77116422905534</v>
      </c>
      <c r="K397" s="23">
        <v>83.5386333350376</v>
      </c>
      <c r="L397" s="28"/>
    </row>
    <row r="398" spans="2:11" ht="37.5">
      <c r="B398" s="42" t="s">
        <v>346</v>
      </c>
      <c r="C398" s="44" t="s">
        <v>248</v>
      </c>
      <c r="D398" s="23">
        <f>AVERAGE(E398:K398)</f>
        <v>97.75842735188293</v>
      </c>
      <c r="E398" s="23">
        <v>101.36611114029299</v>
      </c>
      <c r="F398" s="23">
        <v>99.89962939888433</v>
      </c>
      <c r="G398" s="23">
        <v>102.59436739061319</v>
      </c>
      <c r="H398" s="23">
        <v>93.63343196846051</v>
      </c>
      <c r="I398" s="23">
        <v>95.77792558368343</v>
      </c>
      <c r="J398" s="23">
        <v>94.84842089596367</v>
      </c>
      <c r="K398" s="23">
        <v>96.18910508528236</v>
      </c>
    </row>
    <row r="399" spans="2:11" ht="37.5">
      <c r="B399" s="6" t="s">
        <v>355</v>
      </c>
      <c r="C399" s="4" t="s">
        <v>31</v>
      </c>
      <c r="D399" s="5"/>
      <c r="E399" s="5"/>
      <c r="F399" s="5"/>
      <c r="G399" s="5"/>
      <c r="H399" s="5"/>
      <c r="I399" s="5"/>
      <c r="J399" s="5"/>
      <c r="K399" s="5"/>
    </row>
    <row r="400" spans="2:11" ht="37.5">
      <c r="B400" s="6" t="s">
        <v>346</v>
      </c>
      <c r="C400" s="4" t="s">
        <v>248</v>
      </c>
      <c r="D400" s="5"/>
      <c r="E400" s="5"/>
      <c r="F400" s="5"/>
      <c r="G400" s="5"/>
      <c r="H400" s="5"/>
      <c r="I400" s="5"/>
      <c r="J400" s="5"/>
      <c r="K400" s="5"/>
    </row>
    <row r="401" spans="2:11" ht="18.75">
      <c r="B401" s="6" t="s">
        <v>356</v>
      </c>
      <c r="C401" s="4" t="s">
        <v>31</v>
      </c>
      <c r="D401" s="5"/>
      <c r="E401" s="5"/>
      <c r="F401" s="5"/>
      <c r="G401" s="5"/>
      <c r="H401" s="5"/>
      <c r="I401" s="5"/>
      <c r="J401" s="5"/>
      <c r="K401" s="5"/>
    </row>
    <row r="402" spans="2:11" ht="37.5">
      <c r="B402" s="6" t="s">
        <v>346</v>
      </c>
      <c r="C402" s="4" t="s">
        <v>248</v>
      </c>
      <c r="D402" s="5"/>
      <c r="E402" s="5"/>
      <c r="F402" s="5"/>
      <c r="G402" s="5"/>
      <c r="H402" s="5"/>
      <c r="I402" s="5"/>
      <c r="J402" s="5"/>
      <c r="K402" s="5"/>
    </row>
    <row r="403" spans="2:11" ht="37.5">
      <c r="B403" s="6" t="s">
        <v>357</v>
      </c>
      <c r="C403" s="4" t="s">
        <v>31</v>
      </c>
      <c r="D403" s="5"/>
      <c r="E403" s="5"/>
      <c r="F403" s="5"/>
      <c r="G403" s="5"/>
      <c r="H403" s="5"/>
      <c r="I403" s="5"/>
      <c r="J403" s="5"/>
      <c r="K403" s="5"/>
    </row>
    <row r="404" spans="2:11" ht="37.5">
      <c r="B404" s="6" t="s">
        <v>346</v>
      </c>
      <c r="C404" s="4" t="s">
        <v>248</v>
      </c>
      <c r="D404" s="5"/>
      <c r="E404" s="5"/>
      <c r="F404" s="5"/>
      <c r="G404" s="5"/>
      <c r="H404" s="5"/>
      <c r="I404" s="5"/>
      <c r="J404" s="5"/>
      <c r="K404" s="5"/>
    </row>
    <row r="405" spans="2:12" ht="37.5">
      <c r="B405" s="6" t="s">
        <v>358</v>
      </c>
      <c r="C405" s="4" t="s">
        <v>31</v>
      </c>
      <c r="D405" s="5">
        <v>64.4</v>
      </c>
      <c r="E405" s="5">
        <v>67.82691851562706</v>
      </c>
      <c r="F405" s="5">
        <v>65.84113720442313</v>
      </c>
      <c r="G405" s="5">
        <v>69.4553025037832</v>
      </c>
      <c r="H405" s="5">
        <v>76.11678862292653</v>
      </c>
      <c r="I405" s="5">
        <v>84.03306200639116</v>
      </c>
      <c r="J405" s="5">
        <v>87.69638604358256</v>
      </c>
      <c r="K405" s="5">
        <v>99.30758603396605</v>
      </c>
      <c r="L405" s="28"/>
    </row>
    <row r="406" spans="2:11" ht="37.5">
      <c r="B406" s="6" t="s">
        <v>346</v>
      </c>
      <c r="C406" s="4" t="s">
        <v>248</v>
      </c>
      <c r="D406" s="5">
        <v>100</v>
      </c>
      <c r="E406" s="5">
        <v>99.4535430055705</v>
      </c>
      <c r="F406" s="5">
        <v>94.24493339517389</v>
      </c>
      <c r="G406" s="5">
        <v>96.78713904774827</v>
      </c>
      <c r="H406" s="5">
        <v>111.37450328880041</v>
      </c>
      <c r="I406" s="5">
        <v>113.92532201006557</v>
      </c>
      <c r="J406" s="5">
        <v>109.72660456591873</v>
      </c>
      <c r="K406" s="5">
        <v>111.27759215748348</v>
      </c>
    </row>
    <row r="407" spans="2:12" ht="37.5">
      <c r="B407" s="6" t="s">
        <v>359</v>
      </c>
      <c r="C407" s="4" t="s">
        <v>31</v>
      </c>
      <c r="D407" s="5">
        <v>3.3</v>
      </c>
      <c r="E407" s="5">
        <v>3.141410374394934</v>
      </c>
      <c r="F407" s="5">
        <v>2.8969667825447103</v>
      </c>
      <c r="G407" s="5">
        <v>3.0559876813843574</v>
      </c>
      <c r="H407" s="5">
        <v>2.667415774262448</v>
      </c>
      <c r="I407" s="5">
        <v>2.9448314781886036</v>
      </c>
      <c r="J407" s="5">
        <v>2.4221046075620167</v>
      </c>
      <c r="K407" s="5">
        <v>2.74279673941401</v>
      </c>
      <c r="L407" s="28"/>
    </row>
    <row r="408" spans="2:11" ht="37.5">
      <c r="B408" s="6" t="s">
        <v>346</v>
      </c>
      <c r="C408" s="4" t="s">
        <v>248</v>
      </c>
      <c r="D408" s="5">
        <f>AVERAGE(E408:K408)</f>
        <v>89.284969082161</v>
      </c>
      <c r="E408" s="5">
        <v>89.89070233195794</v>
      </c>
      <c r="F408" s="5">
        <v>89.53268672541519</v>
      </c>
      <c r="G408" s="5">
        <v>91.94778209536085</v>
      </c>
      <c r="H408" s="5">
        <v>88.70535660169942</v>
      </c>
      <c r="I408" s="5">
        <v>90.73698213191064</v>
      </c>
      <c r="J408" s="5">
        <v>86.47944258161392</v>
      </c>
      <c r="K408" s="5">
        <v>87.70183110716918</v>
      </c>
    </row>
    <row r="409" spans="2:11" ht="18.75">
      <c r="B409" s="6" t="s">
        <v>360</v>
      </c>
      <c r="C409" s="4" t="s">
        <v>31</v>
      </c>
      <c r="D409" s="5"/>
      <c r="E409" s="5"/>
      <c r="F409" s="5"/>
      <c r="G409" s="5"/>
      <c r="H409" s="5"/>
      <c r="I409" s="5"/>
      <c r="J409" s="5"/>
      <c r="K409" s="5"/>
    </row>
    <row r="410" spans="2:11" ht="37.5">
      <c r="B410" s="6" t="s">
        <v>346</v>
      </c>
      <c r="C410" s="4" t="s">
        <v>248</v>
      </c>
      <c r="D410" s="5"/>
      <c r="E410" s="5"/>
      <c r="F410" s="5"/>
      <c r="G410" s="5"/>
      <c r="H410" s="5"/>
      <c r="I410" s="5"/>
      <c r="J410" s="5"/>
      <c r="K410" s="5"/>
    </row>
    <row r="411" spans="2:11" ht="18.75">
      <c r="B411" s="6" t="s">
        <v>361</v>
      </c>
      <c r="C411" s="4" t="s">
        <v>31</v>
      </c>
      <c r="D411" s="5"/>
      <c r="E411" s="5"/>
      <c r="F411" s="5"/>
      <c r="G411" s="5"/>
      <c r="H411" s="5"/>
      <c r="I411" s="5"/>
      <c r="J411" s="5"/>
      <c r="K411" s="5"/>
    </row>
    <row r="412" spans="2:11" ht="37.5">
      <c r="B412" s="6" t="s">
        <v>346</v>
      </c>
      <c r="C412" s="4" t="s">
        <v>248</v>
      </c>
      <c r="D412" s="5"/>
      <c r="E412" s="5"/>
      <c r="F412" s="5"/>
      <c r="G412" s="5"/>
      <c r="H412" s="5"/>
      <c r="I412" s="5"/>
      <c r="J412" s="5"/>
      <c r="K412" s="5"/>
    </row>
    <row r="413" spans="2:11" ht="37.5">
      <c r="B413" s="6" t="s">
        <v>362</v>
      </c>
      <c r="C413" s="4" t="s">
        <v>31</v>
      </c>
      <c r="D413" s="5"/>
      <c r="E413" s="5"/>
      <c r="F413" s="5"/>
      <c r="G413" s="5"/>
      <c r="H413" s="5"/>
      <c r="I413" s="5"/>
      <c r="J413" s="5"/>
      <c r="K413" s="5"/>
    </row>
    <row r="414" spans="2:11" ht="37.5">
      <c r="B414" s="6" t="s">
        <v>346</v>
      </c>
      <c r="C414" s="4" t="s">
        <v>248</v>
      </c>
      <c r="D414" s="5"/>
      <c r="E414" s="5"/>
      <c r="F414" s="5"/>
      <c r="G414" s="5"/>
      <c r="H414" s="5"/>
      <c r="I414" s="5"/>
      <c r="J414" s="5"/>
      <c r="K414" s="5"/>
    </row>
    <row r="415" spans="2:12" ht="37.5">
      <c r="B415" s="6" t="s">
        <v>363</v>
      </c>
      <c r="C415" s="4" t="s">
        <v>31</v>
      </c>
      <c r="D415" s="5">
        <v>1.3</v>
      </c>
      <c r="E415" s="5">
        <v>1.237525299004065</v>
      </c>
      <c r="F415" s="5">
        <v>1.3094105042634305</v>
      </c>
      <c r="G415" s="5">
        <v>1.381286936051558</v>
      </c>
      <c r="H415" s="5">
        <v>1.2324472443592056</v>
      </c>
      <c r="I415" s="5">
        <v>1.3606238200339504</v>
      </c>
      <c r="J415" s="5">
        <v>1.2153712088278255</v>
      </c>
      <c r="K415" s="5">
        <v>1.3762891075567512</v>
      </c>
      <c r="L415" s="28"/>
    </row>
    <row r="416" spans="2:11" ht="37.5">
      <c r="B416" s="6" t="s">
        <v>346</v>
      </c>
      <c r="C416" s="4" t="s">
        <v>248</v>
      </c>
      <c r="D416" s="5">
        <f>AVERAGE(E416:K416)</f>
        <v>95.81574523080401</v>
      </c>
      <c r="E416" s="5">
        <v>89.89070233195793</v>
      </c>
      <c r="F416" s="5">
        <v>102.72697740073954</v>
      </c>
      <c r="G416" s="5">
        <v>105.49798156204562</v>
      </c>
      <c r="H416" s="5">
        <v>90.67658674840388</v>
      </c>
      <c r="I416" s="5">
        <v>92.75335951261977</v>
      </c>
      <c r="J416" s="5">
        <v>93.91853441659147</v>
      </c>
      <c r="K416" s="5">
        <v>95.24607464326976</v>
      </c>
    </row>
    <row r="417" spans="2:11" ht="37.5">
      <c r="B417" s="6" t="s">
        <v>364</v>
      </c>
      <c r="C417" s="4" t="s">
        <v>31</v>
      </c>
      <c r="D417" s="5"/>
      <c r="E417" s="5"/>
      <c r="F417" s="5"/>
      <c r="G417" s="5"/>
      <c r="H417" s="5"/>
      <c r="I417" s="5"/>
      <c r="J417" s="5"/>
      <c r="K417" s="5"/>
    </row>
    <row r="418" spans="2:11" ht="37.5">
      <c r="B418" s="6" t="s">
        <v>346</v>
      </c>
      <c r="C418" s="4" t="s">
        <v>248</v>
      </c>
      <c r="D418" s="5"/>
      <c r="E418" s="5"/>
      <c r="F418" s="5"/>
      <c r="G418" s="5"/>
      <c r="H418" s="5"/>
      <c r="I418" s="5"/>
      <c r="J418" s="5"/>
      <c r="K418" s="5"/>
    </row>
    <row r="419" spans="2:11" ht="18.75">
      <c r="B419" s="6" t="s">
        <v>365</v>
      </c>
      <c r="C419" s="4" t="s">
        <v>31</v>
      </c>
      <c r="D419" s="5"/>
      <c r="E419" s="5"/>
      <c r="F419" s="5"/>
      <c r="G419" s="5"/>
      <c r="H419" s="5"/>
      <c r="I419" s="5"/>
      <c r="J419" s="5"/>
      <c r="K419" s="5"/>
    </row>
    <row r="420" spans="2:11" ht="37.5">
      <c r="B420" s="6" t="s">
        <v>346</v>
      </c>
      <c r="C420" s="4" t="s">
        <v>248</v>
      </c>
      <c r="D420" s="5"/>
      <c r="E420" s="5"/>
      <c r="F420" s="5"/>
      <c r="G420" s="5"/>
      <c r="H420" s="5"/>
      <c r="I420" s="5"/>
      <c r="J420" s="5"/>
      <c r="K420" s="5"/>
    </row>
    <row r="421" spans="2:11" ht="37.5">
      <c r="B421" s="6" t="s">
        <v>366</v>
      </c>
      <c r="C421" s="4" t="s">
        <v>31</v>
      </c>
      <c r="D421" s="5"/>
      <c r="E421" s="5"/>
      <c r="F421" s="5"/>
      <c r="G421" s="5"/>
      <c r="H421" s="5"/>
      <c r="I421" s="5"/>
      <c r="J421" s="5"/>
      <c r="K421" s="5"/>
    </row>
    <row r="422" spans="2:11" ht="37.5">
      <c r="B422" s="6" t="s">
        <v>346</v>
      </c>
      <c r="C422" s="4" t="s">
        <v>248</v>
      </c>
      <c r="D422" s="5"/>
      <c r="E422" s="5"/>
      <c r="F422" s="5"/>
      <c r="G422" s="5"/>
      <c r="H422" s="5"/>
      <c r="I422" s="5"/>
      <c r="J422" s="5"/>
      <c r="K422" s="5"/>
    </row>
    <row r="423" spans="2:11" ht="37.5">
      <c r="B423" s="6" t="s">
        <v>367</v>
      </c>
      <c r="C423" s="4" t="s">
        <v>31</v>
      </c>
      <c r="D423" s="5"/>
      <c r="E423" s="5"/>
      <c r="F423" s="5"/>
      <c r="G423" s="5"/>
      <c r="H423" s="5"/>
      <c r="I423" s="5"/>
      <c r="J423" s="5"/>
      <c r="K423" s="5"/>
    </row>
    <row r="424" spans="2:11" ht="37.5">
      <c r="B424" s="6" t="s">
        <v>346</v>
      </c>
      <c r="C424" s="4" t="s">
        <v>248</v>
      </c>
      <c r="D424" s="5"/>
      <c r="E424" s="5"/>
      <c r="F424" s="5"/>
      <c r="G424" s="5"/>
      <c r="H424" s="5"/>
      <c r="I424" s="5"/>
      <c r="J424" s="5"/>
      <c r="K424" s="5"/>
    </row>
    <row r="425" spans="2:11" ht="18.75">
      <c r="B425" s="6" t="s">
        <v>368</v>
      </c>
      <c r="C425" s="4" t="s">
        <v>31</v>
      </c>
      <c r="D425" s="5"/>
      <c r="E425" s="5"/>
      <c r="F425" s="5"/>
      <c r="G425" s="5"/>
      <c r="H425" s="5"/>
      <c r="I425" s="5"/>
      <c r="J425" s="5"/>
      <c r="K425" s="5"/>
    </row>
    <row r="426" spans="2:11" ht="37.5">
      <c r="B426" s="6" t="s">
        <v>346</v>
      </c>
      <c r="C426" s="4" t="s">
        <v>248</v>
      </c>
      <c r="D426" s="5"/>
      <c r="E426" s="5"/>
      <c r="F426" s="5"/>
      <c r="G426" s="5"/>
      <c r="H426" s="5"/>
      <c r="I426" s="5"/>
      <c r="J426" s="5"/>
      <c r="K426" s="5"/>
    </row>
    <row r="427" spans="2:12" ht="37.5">
      <c r="B427" s="7" t="s">
        <v>369</v>
      </c>
      <c r="C427" s="9" t="s">
        <v>349</v>
      </c>
      <c r="D427" s="5">
        <v>3123.9</v>
      </c>
      <c r="E427" s="5">
        <v>3163.5886101135834</v>
      </c>
      <c r="F427" s="5">
        <v>3470.193430774816</v>
      </c>
      <c r="G427" s="5">
        <v>3660.68000515815</v>
      </c>
      <c r="H427" s="5">
        <v>4118.284665190902</v>
      </c>
      <c r="I427" s="5">
        <v>4546.5931615212585</v>
      </c>
      <c r="J427" s="5">
        <v>4423.11549876372</v>
      </c>
      <c r="K427" s="5">
        <v>5008.746001384285</v>
      </c>
      <c r="L427" s="28"/>
    </row>
    <row r="428" spans="2:11" ht="37.5">
      <c r="B428" s="7" t="s">
        <v>346</v>
      </c>
      <c r="C428" s="9" t="s">
        <v>248</v>
      </c>
      <c r="D428" s="5">
        <f>AVERAGE(E428:K428)</f>
        <v>106.97096379127684</v>
      </c>
      <c r="E428" s="5">
        <v>95.62840673612547</v>
      </c>
      <c r="F428" s="5">
        <v>106.49677473654648</v>
      </c>
      <c r="G428" s="5">
        <v>109.36946712395556</v>
      </c>
      <c r="H428" s="5">
        <v>114.33134850885706</v>
      </c>
      <c r="I428" s="5">
        <v>116.94988808112926</v>
      </c>
      <c r="J428" s="5">
        <v>102.2875127309412</v>
      </c>
      <c r="K428" s="5">
        <v>103.73334862138293</v>
      </c>
    </row>
    <row r="429" spans="2:12" ht="37.5">
      <c r="B429" s="7" t="s">
        <v>370</v>
      </c>
      <c r="C429" s="9" t="s">
        <v>349</v>
      </c>
      <c r="D429" s="5">
        <v>1123.4</v>
      </c>
      <c r="E429" s="5">
        <v>1274.1933153922314</v>
      </c>
      <c r="F429" s="5">
        <v>1212.1507502464879</v>
      </c>
      <c r="G429" s="5">
        <v>1278.6883795333622</v>
      </c>
      <c r="H429" s="5">
        <v>1252.5143163870412</v>
      </c>
      <c r="I429" s="5">
        <v>1382.7779011310333</v>
      </c>
      <c r="J429" s="5">
        <v>1259.61886246273</v>
      </c>
      <c r="K429" s="5">
        <v>1426.3952506761004</v>
      </c>
      <c r="L429" s="28"/>
    </row>
    <row r="430" spans="2:11" ht="37.5">
      <c r="B430" s="7" t="s">
        <v>346</v>
      </c>
      <c r="C430" s="9" t="s">
        <v>248</v>
      </c>
      <c r="D430" s="5">
        <f>AVERAGE(E430:K430)</f>
        <v>98.37140993936279</v>
      </c>
      <c r="E430" s="5">
        <v>107.10381554446052</v>
      </c>
      <c r="F430" s="5">
        <v>92.36003472727042</v>
      </c>
      <c r="G430" s="5">
        <v>94.85139626679332</v>
      </c>
      <c r="H430" s="5">
        <v>99.54712240857381</v>
      </c>
      <c r="I430" s="5">
        <v>101.8270577258108</v>
      </c>
      <c r="J430" s="5">
        <v>95.77830737533584</v>
      </c>
      <c r="K430" s="5">
        <v>97.1321355272949</v>
      </c>
    </row>
    <row r="431" spans="2:12" ht="56.25">
      <c r="B431" s="7" t="s">
        <v>371</v>
      </c>
      <c r="C431" s="9" t="s">
        <v>349</v>
      </c>
      <c r="D431" s="5">
        <v>139.4</v>
      </c>
      <c r="E431" s="5">
        <v>167.99355298738817</v>
      </c>
      <c r="F431" s="5">
        <v>176.1211884435674</v>
      </c>
      <c r="G431" s="5">
        <v>185.78886908794175</v>
      </c>
      <c r="H431" s="5">
        <v>198.20243365254223</v>
      </c>
      <c r="I431" s="5">
        <v>218.81581840573108</v>
      </c>
      <c r="J431" s="5">
        <v>228.3548406446501</v>
      </c>
      <c r="K431" s="5">
        <v>258.5895383684477</v>
      </c>
      <c r="L431" s="28"/>
    </row>
    <row r="432" spans="2:11" ht="37.5">
      <c r="B432" s="7" t="s">
        <v>346</v>
      </c>
      <c r="C432" s="9" t="s">
        <v>248</v>
      </c>
      <c r="D432" s="5">
        <f>AVERAGE(E432:K432)</f>
        <v>108.63357899792757</v>
      </c>
      <c r="E432" s="5">
        <v>113.79780401598931</v>
      </c>
      <c r="F432" s="5">
        <v>101.78452806678779</v>
      </c>
      <c r="G432" s="5">
        <v>104.53011017156813</v>
      </c>
      <c r="H432" s="5">
        <v>108.41765806874376</v>
      </c>
      <c r="I432" s="5">
        <v>110.90075593900187</v>
      </c>
      <c r="J432" s="5">
        <v>109.72660456591873</v>
      </c>
      <c r="K432" s="5">
        <v>111.27759215748348</v>
      </c>
    </row>
    <row r="433" spans="2:12" ht="37.5">
      <c r="B433" s="7" t="s">
        <v>372</v>
      </c>
      <c r="C433" s="9" t="s">
        <v>349</v>
      </c>
      <c r="D433" s="5">
        <v>10.2</v>
      </c>
      <c r="E433" s="5">
        <v>10.432885131211028</v>
      </c>
      <c r="F433" s="5">
        <v>9.62106763177808</v>
      </c>
      <c r="G433" s="5">
        <v>10.149189262934122</v>
      </c>
      <c r="H433" s="5">
        <v>9.941440819369674</v>
      </c>
      <c r="I433" s="5">
        <v>10.975367299656844</v>
      </c>
      <c r="J433" s="5">
        <v>9.900764613052832</v>
      </c>
      <c r="K433" s="5">
        <v>11.211648255655122</v>
      </c>
      <c r="L433" s="28"/>
    </row>
    <row r="434" spans="2:11" ht="37.5">
      <c r="B434" s="7" t="s">
        <v>346</v>
      </c>
      <c r="C434" s="9" t="s">
        <v>248</v>
      </c>
      <c r="D434" s="5">
        <f>AVERAGE(E434:K434)</f>
        <v>95.78240939141334</v>
      </c>
      <c r="E434" s="5">
        <v>96.58469080348672</v>
      </c>
      <c r="F434" s="5">
        <v>89.53268672541522</v>
      </c>
      <c r="G434" s="5">
        <v>91.94778209536085</v>
      </c>
      <c r="H434" s="5">
        <v>99.5471224085738</v>
      </c>
      <c r="I434" s="5">
        <v>101.8270577258108</v>
      </c>
      <c r="J434" s="5">
        <v>94.84842089596367</v>
      </c>
      <c r="K434" s="5">
        <v>96.18910508528235</v>
      </c>
    </row>
    <row r="435" spans="2:12" ht="37.5">
      <c r="B435" s="7" t="s">
        <v>373</v>
      </c>
      <c r="C435" s="9" t="s">
        <v>349</v>
      </c>
      <c r="D435" s="5">
        <v>115.9</v>
      </c>
      <c r="E435" s="5">
        <v>124.41483885748399</v>
      </c>
      <c r="F435" s="5">
        <v>126.81093859916702</v>
      </c>
      <c r="G435" s="5">
        <v>133.77187082671063</v>
      </c>
      <c r="H435" s="5">
        <v>120.65473101272326</v>
      </c>
      <c r="I435" s="5">
        <v>133.20302493033364</v>
      </c>
      <c r="J435" s="5">
        <v>139.009856567824</v>
      </c>
      <c r="K435" s="5">
        <v>157.41507619045905</v>
      </c>
      <c r="L435" s="28"/>
    </row>
    <row r="436" spans="2:11" ht="37.5">
      <c r="B436" s="7" t="s">
        <v>346</v>
      </c>
      <c r="C436" s="9" t="s">
        <v>248</v>
      </c>
      <c r="D436" s="5">
        <f>AVERAGE(E436:K436)</f>
        <v>101.19681913621343</v>
      </c>
      <c r="E436" s="5">
        <v>101.36611114029301</v>
      </c>
      <c r="F436" s="5">
        <v>98.95718006493259</v>
      </c>
      <c r="G436" s="5">
        <v>101.62649600013567</v>
      </c>
      <c r="H436" s="5">
        <v>91.66220182175608</v>
      </c>
      <c r="I436" s="5">
        <v>93.7615482029743</v>
      </c>
      <c r="J436" s="5">
        <v>109.72660456591878</v>
      </c>
      <c r="K436" s="5">
        <v>111.27759215748353</v>
      </c>
    </row>
    <row r="437" spans="2:12" ht="37.5">
      <c r="B437" s="7" t="s">
        <v>374</v>
      </c>
      <c r="C437" s="9" t="s">
        <v>349</v>
      </c>
      <c r="D437" s="5">
        <v>1109.4</v>
      </c>
      <c r="E437" s="5">
        <v>1089.7898933826978</v>
      </c>
      <c r="F437" s="5">
        <v>1047.3050728214275</v>
      </c>
      <c r="G437" s="5">
        <v>1104.793959143104</v>
      </c>
      <c r="H437" s="5">
        <v>1103.608716690105</v>
      </c>
      <c r="I437" s="5">
        <v>1218.38586990098</v>
      </c>
      <c r="J437" s="5">
        <v>1196.0720255671342</v>
      </c>
      <c r="K437" s="5">
        <v>1354.4346687536072</v>
      </c>
      <c r="L437" s="28"/>
    </row>
    <row r="438" spans="2:11" ht="37.5">
      <c r="B438" s="7" t="s">
        <v>346</v>
      </c>
      <c r="C438" s="9" t="s">
        <v>248</v>
      </c>
      <c r="D438" s="5">
        <f>AVERAGE(E438:K438)</f>
        <v>99.30526745543453</v>
      </c>
      <c r="E438" s="5">
        <v>92.75955453404171</v>
      </c>
      <c r="F438" s="5">
        <v>93.30248406122215</v>
      </c>
      <c r="G438" s="5">
        <v>95.81926765727081</v>
      </c>
      <c r="H438" s="5">
        <v>101.51835255527826</v>
      </c>
      <c r="I438" s="5">
        <v>103.84343510651993</v>
      </c>
      <c r="J438" s="5">
        <v>103.2173992103134</v>
      </c>
      <c r="K438" s="5">
        <v>104.67637906339549</v>
      </c>
    </row>
    <row r="439" spans="2:12" ht="37.5">
      <c r="B439" s="7" t="s">
        <v>375</v>
      </c>
      <c r="C439" s="9" t="s">
        <v>349</v>
      </c>
      <c r="D439" s="5">
        <v>110</v>
      </c>
      <c r="E439" s="5">
        <v>128.10716065794944</v>
      </c>
      <c r="F439" s="5">
        <v>134.30506696231916</v>
      </c>
      <c r="G439" s="5">
        <v>141.67736843148086</v>
      </c>
      <c r="H439" s="5">
        <v>158.01376759068705</v>
      </c>
      <c r="I439" s="5">
        <v>174.4474638255063</v>
      </c>
      <c r="J439" s="5">
        <v>155.8244254324929</v>
      </c>
      <c r="K439" s="5">
        <v>176.45593202826183</v>
      </c>
      <c r="L439" s="28"/>
    </row>
    <row r="440" spans="2:11" ht="37.5">
      <c r="B440" s="7" t="s">
        <v>346</v>
      </c>
      <c r="C440" s="9" t="s">
        <v>248</v>
      </c>
      <c r="D440" s="5">
        <f>AVERAGE(E440:K440)</f>
        <v>104.9627639815773</v>
      </c>
      <c r="E440" s="5">
        <v>109.97266774654429</v>
      </c>
      <c r="F440" s="5">
        <v>101.7845280667878</v>
      </c>
      <c r="G440" s="5">
        <v>104.53011017156815</v>
      </c>
      <c r="H440" s="5">
        <v>113.34573343550485</v>
      </c>
      <c r="I440" s="5">
        <v>115.9416993907747</v>
      </c>
      <c r="J440" s="5">
        <v>93.91853441659147</v>
      </c>
      <c r="K440" s="5">
        <v>95.2460746432698</v>
      </c>
    </row>
    <row r="441" spans="2:12" ht="37.5">
      <c r="B441" s="7" t="s">
        <v>376</v>
      </c>
      <c r="C441" s="9" t="s">
        <v>349</v>
      </c>
      <c r="D441" s="5">
        <v>1304.5</v>
      </c>
      <c r="E441" s="5">
        <v>1466.3915264577668</v>
      </c>
      <c r="F441" s="5">
        <v>1394.9905147663685</v>
      </c>
      <c r="G441" s="5">
        <v>1471.5646221629574</v>
      </c>
      <c r="H441" s="5">
        <v>1512.8010250208001</v>
      </c>
      <c r="I441" s="5">
        <v>1670.1348630020184</v>
      </c>
      <c r="J441" s="5">
        <v>1713.4010609213337</v>
      </c>
      <c r="K441" s="5">
        <v>1940.2592392299105</v>
      </c>
      <c r="L441" s="28"/>
    </row>
    <row r="442" spans="2:11" ht="37.5">
      <c r="B442" s="7" t="s">
        <v>346</v>
      </c>
      <c r="C442" s="9" t="s">
        <v>248</v>
      </c>
      <c r="D442" s="5">
        <f>AVERAGE(E442:K442)</f>
        <v>103.13721775781632</v>
      </c>
      <c r="E442" s="5">
        <v>106.14753147709925</v>
      </c>
      <c r="F442" s="5">
        <v>92.36003472727042</v>
      </c>
      <c r="G442" s="5">
        <v>94.85139626679332</v>
      </c>
      <c r="H442" s="5">
        <v>104.47519777533488</v>
      </c>
      <c r="I442" s="5">
        <v>106.86800117758364</v>
      </c>
      <c r="J442" s="5">
        <v>107.86683160717436</v>
      </c>
      <c r="K442" s="5">
        <v>109.39153127345836</v>
      </c>
    </row>
    <row r="443" spans="2:12" ht="37.5">
      <c r="B443" s="7" t="s">
        <v>377</v>
      </c>
      <c r="C443" s="9" t="s">
        <v>349</v>
      </c>
      <c r="D443" s="5">
        <v>169.3</v>
      </c>
      <c r="E443" s="5">
        <v>202.31209417613593</v>
      </c>
      <c r="F443" s="5">
        <v>194.4250757052924</v>
      </c>
      <c r="G443" s="5">
        <v>205.0974971089178</v>
      </c>
      <c r="H443" s="5">
        <v>208.855668097007</v>
      </c>
      <c r="I443" s="5">
        <v>230.57700705854148</v>
      </c>
      <c r="J443" s="5">
        <v>216.15802489876583</v>
      </c>
      <c r="K443" s="5">
        <v>244.77783661345308</v>
      </c>
      <c r="L443" s="28"/>
    </row>
    <row r="444" spans="2:11" ht="37.5">
      <c r="B444" s="7" t="s">
        <v>346</v>
      </c>
      <c r="C444" s="9" t="s">
        <v>248</v>
      </c>
      <c r="D444" s="5">
        <f>AVERAGE(E444:K444)</f>
        <v>101.40598007473112</v>
      </c>
      <c r="E444" s="5">
        <v>112.84151994862806</v>
      </c>
      <c r="F444" s="5">
        <v>93.30248406122215</v>
      </c>
      <c r="G444" s="5">
        <v>95.8192676572708</v>
      </c>
      <c r="H444" s="5">
        <v>103.48958270198268</v>
      </c>
      <c r="I444" s="5">
        <v>105.85981248722908</v>
      </c>
      <c r="J444" s="5">
        <v>98.56796681345243</v>
      </c>
      <c r="K444" s="5">
        <v>99.96122685333263</v>
      </c>
    </row>
    <row r="445" spans="2:12" ht="37.5">
      <c r="B445" s="7" t="s">
        <v>378</v>
      </c>
      <c r="C445" s="9" t="s">
        <v>349</v>
      </c>
      <c r="D445" s="5">
        <v>310.5</v>
      </c>
      <c r="E445" s="5">
        <v>361.6115762208482</v>
      </c>
      <c r="F445" s="5">
        <v>358.0450989700009</v>
      </c>
      <c r="G445" s="5">
        <v>377.69898447756145</v>
      </c>
      <c r="H445" s="5">
        <v>344.32636446806987</v>
      </c>
      <c r="I445" s="5">
        <v>380.136882536126</v>
      </c>
      <c r="J445" s="5">
        <v>383.26076367985723</v>
      </c>
      <c r="K445" s="5">
        <v>434.0053562032292</v>
      </c>
      <c r="L445" s="28"/>
    </row>
    <row r="446" spans="2:11" ht="37.5">
      <c r="B446" s="7" t="s">
        <v>346</v>
      </c>
      <c r="C446" s="9" t="s">
        <v>248</v>
      </c>
      <c r="D446" s="5">
        <f>AVERAGE(E446:K446)</f>
        <v>100.82220920923218</v>
      </c>
      <c r="E446" s="5">
        <v>109.97266774654429</v>
      </c>
      <c r="F446" s="5">
        <v>96.12983206307739</v>
      </c>
      <c r="G446" s="5">
        <v>98.72288182870327</v>
      </c>
      <c r="H446" s="5">
        <v>92.6478168951083</v>
      </c>
      <c r="I446" s="5">
        <v>94.76973689332887</v>
      </c>
      <c r="J446" s="5">
        <v>106.00705864842998</v>
      </c>
      <c r="K446" s="5">
        <v>107.50547038943321</v>
      </c>
    </row>
    <row r="447" spans="2:13" ht="37.5">
      <c r="B447" s="7" t="s">
        <v>379</v>
      </c>
      <c r="C447" s="9" t="s">
        <v>349</v>
      </c>
      <c r="D447" s="5">
        <v>2941.3</v>
      </c>
      <c r="E447" s="5">
        <v>3122.1173433359213</v>
      </c>
      <c r="F447" s="5">
        <v>3383.8030223580276</v>
      </c>
      <c r="G447" s="5">
        <v>3766.349056804309</v>
      </c>
      <c r="H447" s="5">
        <v>3897.778921986839</v>
      </c>
      <c r="I447" s="5">
        <v>4126.181457982007</v>
      </c>
      <c r="J447" s="5">
        <v>4527.518812072176</v>
      </c>
      <c r="K447" s="5">
        <v>5038.1139185510165</v>
      </c>
      <c r="L447" s="28"/>
      <c r="M447" s="33"/>
    </row>
    <row r="448" spans="2:11" ht="37.5">
      <c r="B448" s="7" t="s">
        <v>346</v>
      </c>
      <c r="C448" s="9" t="s">
        <v>248</v>
      </c>
      <c r="D448" s="5">
        <v>98.95037846930194</v>
      </c>
      <c r="E448" s="5">
        <v>106.14753147709928</v>
      </c>
      <c r="F448" s="5">
        <v>108.38167340444996</v>
      </c>
      <c r="G448" s="5">
        <v>111.30520990491051</v>
      </c>
      <c r="H448" s="5">
        <v>103.48958270198267</v>
      </c>
      <c r="I448" s="5">
        <v>105.85981248722908</v>
      </c>
      <c r="J448" s="5">
        <v>109.72660456591873</v>
      </c>
      <c r="K448" s="5">
        <v>111.27759215748348</v>
      </c>
    </row>
    <row r="449" spans="2:11" ht="75">
      <c r="B449" s="14" t="s">
        <v>380</v>
      </c>
      <c r="C449" s="4"/>
      <c r="D449" s="5"/>
      <c r="E449" s="5"/>
      <c r="F449" s="5"/>
      <c r="G449" s="5"/>
      <c r="H449" s="5"/>
      <c r="I449" s="5"/>
      <c r="J449" s="5"/>
      <c r="K449" s="5"/>
    </row>
    <row r="450" spans="2:11" ht="18.75">
      <c r="B450" s="7" t="s">
        <v>381</v>
      </c>
      <c r="C450" s="4" t="s">
        <v>382</v>
      </c>
      <c r="D450" s="5">
        <v>4927.4</v>
      </c>
      <c r="E450" s="5">
        <v>6227.4</v>
      </c>
      <c r="F450" s="5">
        <v>6351.9</v>
      </c>
      <c r="G450" s="5">
        <v>6526.3</v>
      </c>
      <c r="H450" s="5">
        <v>6396.4</v>
      </c>
      <c r="I450" s="5">
        <v>6872.2</v>
      </c>
      <c r="J450" s="5">
        <v>6441.2</v>
      </c>
      <c r="K450" s="5">
        <v>7236.4</v>
      </c>
    </row>
    <row r="451" spans="2:11" ht="18.75">
      <c r="B451" s="7" t="s">
        <v>383</v>
      </c>
      <c r="C451" s="4" t="s">
        <v>382</v>
      </c>
      <c r="D451" s="5">
        <v>11401</v>
      </c>
      <c r="E451" s="5">
        <v>13401</v>
      </c>
      <c r="F451" s="5">
        <v>13669</v>
      </c>
      <c r="G451" s="5">
        <v>14044.2</v>
      </c>
      <c r="H451" s="5">
        <v>13764.7</v>
      </c>
      <c r="I451" s="5">
        <v>14788.5</v>
      </c>
      <c r="J451" s="5">
        <v>13861.1</v>
      </c>
      <c r="K451" s="5">
        <v>15572.3</v>
      </c>
    </row>
    <row r="452" spans="2:11" ht="18.75">
      <c r="B452" s="6" t="s">
        <v>384</v>
      </c>
      <c r="C452" s="4" t="s">
        <v>382</v>
      </c>
      <c r="D452" s="5">
        <v>2881</v>
      </c>
      <c r="E452" s="5">
        <v>4781</v>
      </c>
      <c r="F452" s="5">
        <v>4876.6</v>
      </c>
      <c r="G452" s="5">
        <v>5010.5</v>
      </c>
      <c r="H452" s="5">
        <v>4910.7</v>
      </c>
      <c r="I452" s="5">
        <v>5276.1</v>
      </c>
      <c r="J452" s="5">
        <v>4945.1</v>
      </c>
      <c r="K452" s="5">
        <v>5555.7</v>
      </c>
    </row>
    <row r="453" spans="2:11" ht="18.75">
      <c r="B453" s="6" t="s">
        <v>385</v>
      </c>
      <c r="C453" s="4" t="s">
        <v>382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</row>
    <row r="454" spans="2:11" ht="18.75">
      <c r="B454" s="6" t="s">
        <v>386</v>
      </c>
      <c r="C454" s="4" t="s">
        <v>382</v>
      </c>
      <c r="D454" s="5">
        <v>670</v>
      </c>
      <c r="E454" s="5">
        <v>1330</v>
      </c>
      <c r="F454" s="5">
        <v>1356.6</v>
      </c>
      <c r="G454" s="5">
        <v>1393.8</v>
      </c>
      <c r="H454" s="5">
        <v>1360.1</v>
      </c>
      <c r="I454" s="5">
        <v>1467.7</v>
      </c>
      <c r="J454" s="5">
        <v>1369.6</v>
      </c>
      <c r="K454" s="5">
        <v>1545.5</v>
      </c>
    </row>
    <row r="455" spans="2:11" ht="18.75">
      <c r="B455" s="6" t="s">
        <v>387</v>
      </c>
      <c r="C455" s="4" t="s">
        <v>382</v>
      </c>
      <c r="D455" s="5">
        <v>7605</v>
      </c>
      <c r="E455" s="5">
        <v>7605</v>
      </c>
      <c r="F455" s="5">
        <v>7757.1</v>
      </c>
      <c r="G455" s="5">
        <v>7970</v>
      </c>
      <c r="H455" s="5">
        <v>7811.4</v>
      </c>
      <c r="I455" s="5">
        <v>8392.4</v>
      </c>
      <c r="J455" s="5">
        <v>7866.1</v>
      </c>
      <c r="K455" s="5">
        <v>8837.2</v>
      </c>
    </row>
    <row r="456" spans="2:11" ht="18.75">
      <c r="B456" s="6" t="s">
        <v>163</v>
      </c>
      <c r="C456" s="4"/>
      <c r="D456" s="5"/>
      <c r="E456" s="5"/>
      <c r="F456" s="5"/>
      <c r="G456" s="5"/>
      <c r="H456" s="5"/>
      <c r="I456" s="5"/>
      <c r="J456" s="5"/>
      <c r="K456" s="5"/>
    </row>
    <row r="457" spans="2:11" ht="18.75">
      <c r="B457" s="7" t="s">
        <v>388</v>
      </c>
      <c r="C457" s="4" t="s">
        <v>382</v>
      </c>
      <c r="D457" s="5">
        <v>523.4</v>
      </c>
      <c r="E457" s="5">
        <v>523.4</v>
      </c>
      <c r="F457" s="5">
        <v>533.9</v>
      </c>
      <c r="G457" s="5">
        <v>548.5</v>
      </c>
      <c r="H457" s="5">
        <v>537.6</v>
      </c>
      <c r="I457" s="5">
        <v>577.6</v>
      </c>
      <c r="J457" s="5">
        <v>541.4</v>
      </c>
      <c r="K457" s="5">
        <v>608.2</v>
      </c>
    </row>
    <row r="458" spans="2:11" ht="18.75">
      <c r="B458" s="7" t="s">
        <v>389</v>
      </c>
      <c r="C458" s="4" t="s">
        <v>382</v>
      </c>
      <c r="D458" s="5">
        <v>6053.1</v>
      </c>
      <c r="E458" s="5">
        <v>6053.1</v>
      </c>
      <c r="F458" s="5">
        <v>6174.2</v>
      </c>
      <c r="G458" s="5">
        <v>6343.6</v>
      </c>
      <c r="H458" s="5">
        <v>6217.4</v>
      </c>
      <c r="I458" s="5">
        <v>6679.8</v>
      </c>
      <c r="J458" s="5">
        <v>6260.9</v>
      </c>
      <c r="K458" s="5">
        <v>7033.8</v>
      </c>
    </row>
    <row r="459" spans="2:11" ht="18.75">
      <c r="B459" s="7" t="s">
        <v>390</v>
      </c>
      <c r="C459" s="4" t="s">
        <v>382</v>
      </c>
      <c r="D459" s="5">
        <v>1029</v>
      </c>
      <c r="E459" s="5">
        <v>1029</v>
      </c>
      <c r="F459" s="5">
        <v>1049.6</v>
      </c>
      <c r="G459" s="5">
        <v>1078.4</v>
      </c>
      <c r="H459" s="5">
        <v>1056.3</v>
      </c>
      <c r="I459" s="5">
        <v>1135.6</v>
      </c>
      <c r="J459" s="5">
        <v>1063.7</v>
      </c>
      <c r="K459" s="5">
        <v>1195.8</v>
      </c>
    </row>
    <row r="460" spans="2:11" ht="18.75">
      <c r="B460" s="6" t="s">
        <v>391</v>
      </c>
      <c r="C460" s="4" t="s">
        <v>382</v>
      </c>
      <c r="D460" s="5">
        <v>244.5</v>
      </c>
      <c r="E460" s="5">
        <v>224.5</v>
      </c>
      <c r="F460" s="5">
        <v>229</v>
      </c>
      <c r="G460" s="5">
        <v>235.3</v>
      </c>
      <c r="H460" s="5">
        <v>230.6</v>
      </c>
      <c r="I460" s="5">
        <v>247.8</v>
      </c>
      <c r="J460" s="5">
        <v>232.2</v>
      </c>
      <c r="K460" s="5">
        <v>260.9</v>
      </c>
    </row>
    <row r="461" spans="2:11" ht="18.75">
      <c r="B461" s="6" t="s">
        <v>392</v>
      </c>
      <c r="C461" s="4" t="s">
        <v>382</v>
      </c>
      <c r="D461" s="5"/>
      <c r="E461" s="5"/>
      <c r="F461" s="5"/>
      <c r="G461" s="5"/>
      <c r="H461" s="5"/>
      <c r="I461" s="5"/>
      <c r="J461" s="5"/>
      <c r="K461" s="5"/>
    </row>
    <row r="462" spans="2:11" ht="37.5">
      <c r="B462" s="7" t="s">
        <v>393</v>
      </c>
      <c r="C462" s="4" t="s">
        <v>382</v>
      </c>
      <c r="D462" s="5">
        <v>81980.6</v>
      </c>
      <c r="E462" s="5">
        <v>90811.06</v>
      </c>
      <c r="F462" s="5">
        <v>97089.74</v>
      </c>
      <c r="G462" s="5">
        <v>102419.26</v>
      </c>
      <c r="H462" s="5">
        <v>105616.55</v>
      </c>
      <c r="I462" s="5">
        <v>116600.6</v>
      </c>
      <c r="J462" s="5">
        <v>117662.1</v>
      </c>
      <c r="K462" s="5">
        <v>132363</v>
      </c>
    </row>
    <row r="463" spans="2:11" ht="18.75">
      <c r="B463" s="7" t="s">
        <v>394</v>
      </c>
      <c r="C463" s="9" t="s">
        <v>253</v>
      </c>
      <c r="D463" s="5">
        <v>21.4</v>
      </c>
      <c r="E463" s="5">
        <v>22.5</v>
      </c>
      <c r="F463" s="5">
        <v>23.4</v>
      </c>
      <c r="G463" s="5">
        <v>23.9</v>
      </c>
      <c r="H463" s="5">
        <v>24.4</v>
      </c>
      <c r="I463" s="5">
        <v>25.5</v>
      </c>
      <c r="J463" s="5">
        <v>26</v>
      </c>
      <c r="K463" s="5">
        <v>27.2</v>
      </c>
    </row>
    <row r="464" spans="2:11" ht="56.25">
      <c r="B464" s="3" t="s">
        <v>395</v>
      </c>
      <c r="C464" s="4" t="s">
        <v>138</v>
      </c>
      <c r="D464" s="5"/>
      <c r="E464" s="5"/>
      <c r="F464" s="5"/>
      <c r="G464" s="5"/>
      <c r="H464" s="5"/>
      <c r="I464" s="5"/>
      <c r="J464" s="5"/>
      <c r="K464" s="5"/>
    </row>
    <row r="465" spans="2:11" ht="18.75">
      <c r="B465" s="6" t="s">
        <v>396</v>
      </c>
      <c r="C465" s="4"/>
      <c r="D465" s="5"/>
      <c r="E465" s="5"/>
      <c r="F465" s="5"/>
      <c r="G465" s="5"/>
      <c r="H465" s="5"/>
      <c r="I465" s="5"/>
      <c r="J465" s="5"/>
      <c r="K465" s="5"/>
    </row>
    <row r="466" spans="2:11" ht="18.75">
      <c r="B466" s="6" t="s">
        <v>397</v>
      </c>
      <c r="C466" s="4" t="s">
        <v>138</v>
      </c>
      <c r="D466" s="5"/>
      <c r="E466" s="5"/>
      <c r="F466" s="5"/>
      <c r="G466" s="5"/>
      <c r="H466" s="5"/>
      <c r="I466" s="5"/>
      <c r="J466" s="5"/>
      <c r="K466" s="5"/>
    </row>
    <row r="467" spans="2:11" ht="18.75">
      <c r="B467" s="6" t="s">
        <v>398</v>
      </c>
      <c r="C467" s="4" t="s">
        <v>138</v>
      </c>
      <c r="D467" s="5"/>
      <c r="E467" s="5"/>
      <c r="F467" s="5"/>
      <c r="G467" s="5"/>
      <c r="H467" s="5"/>
      <c r="I467" s="5"/>
      <c r="J467" s="5"/>
      <c r="K467" s="5"/>
    </row>
    <row r="468" spans="2:11" ht="18.75">
      <c r="B468" s="3" t="s">
        <v>399</v>
      </c>
      <c r="C468" s="4" t="s">
        <v>400</v>
      </c>
      <c r="D468" s="5"/>
      <c r="E468" s="5"/>
      <c r="F468" s="5"/>
      <c r="G468" s="5"/>
      <c r="H468" s="5"/>
      <c r="I468" s="5"/>
      <c r="J468" s="5"/>
      <c r="K468" s="5"/>
    </row>
    <row r="469" spans="2:11" ht="18.75">
      <c r="B469" s="3"/>
      <c r="C469" s="4" t="s">
        <v>11</v>
      </c>
      <c r="D469" s="5"/>
      <c r="E469" s="5"/>
      <c r="F469" s="5"/>
      <c r="G469" s="5"/>
      <c r="H469" s="5"/>
      <c r="I469" s="5"/>
      <c r="J469" s="5"/>
      <c r="K469" s="5"/>
    </row>
    <row r="470" spans="2:11" ht="18.75">
      <c r="B470" s="7" t="s">
        <v>401</v>
      </c>
      <c r="C470" s="4" t="s">
        <v>400</v>
      </c>
      <c r="D470" s="5"/>
      <c r="E470" s="5"/>
      <c r="F470" s="5"/>
      <c r="G470" s="5"/>
      <c r="H470" s="5"/>
      <c r="I470" s="5"/>
      <c r="J470" s="5"/>
      <c r="K470" s="5"/>
    </row>
    <row r="471" spans="2:11" ht="18.75">
      <c r="B471" s="7"/>
      <c r="C471" s="4" t="s">
        <v>11</v>
      </c>
      <c r="D471" s="5"/>
      <c r="E471" s="5"/>
      <c r="F471" s="5"/>
      <c r="G471" s="5"/>
      <c r="H471" s="5"/>
      <c r="I471" s="5"/>
      <c r="J471" s="5"/>
      <c r="K471" s="5"/>
    </row>
    <row r="472" spans="2:11" ht="18.75">
      <c r="B472" s="7" t="s">
        <v>402</v>
      </c>
      <c r="C472" s="4" t="s">
        <v>400</v>
      </c>
      <c r="D472" s="5"/>
      <c r="E472" s="5"/>
      <c r="F472" s="5"/>
      <c r="G472" s="5"/>
      <c r="H472" s="5"/>
      <c r="I472" s="5"/>
      <c r="J472" s="5"/>
      <c r="K472" s="5"/>
    </row>
    <row r="473" spans="2:11" ht="18.75">
      <c r="B473" s="7"/>
      <c r="C473" s="4" t="s">
        <v>11</v>
      </c>
      <c r="D473" s="5"/>
      <c r="E473" s="5"/>
      <c r="F473" s="5"/>
      <c r="G473" s="5"/>
      <c r="H473" s="5"/>
      <c r="I473" s="5"/>
      <c r="J473" s="5"/>
      <c r="K473" s="5"/>
    </row>
    <row r="474" spans="2:11" ht="18.75">
      <c r="B474" s="7" t="s">
        <v>403</v>
      </c>
      <c r="C474" s="4" t="s">
        <v>400</v>
      </c>
      <c r="D474" s="5"/>
      <c r="E474" s="5"/>
      <c r="F474" s="5"/>
      <c r="G474" s="5"/>
      <c r="H474" s="5"/>
      <c r="I474" s="5"/>
      <c r="J474" s="5"/>
      <c r="K474" s="5"/>
    </row>
    <row r="475" spans="2:11" ht="18.75">
      <c r="B475" s="7"/>
      <c r="C475" s="4" t="s">
        <v>11</v>
      </c>
      <c r="D475" s="5"/>
      <c r="E475" s="5"/>
      <c r="F475" s="5"/>
      <c r="G475" s="5"/>
      <c r="H475" s="5"/>
      <c r="I475" s="5"/>
      <c r="J475" s="5"/>
      <c r="K475" s="5"/>
    </row>
    <row r="476" spans="2:11" ht="18.75">
      <c r="B476" s="3" t="s">
        <v>404</v>
      </c>
      <c r="C476" s="4"/>
      <c r="D476" s="5"/>
      <c r="E476" s="5"/>
      <c r="F476" s="5"/>
      <c r="G476" s="5"/>
      <c r="H476" s="5"/>
      <c r="I476" s="5"/>
      <c r="J476" s="5"/>
      <c r="K476" s="5"/>
    </row>
    <row r="477" spans="2:11" ht="37.5">
      <c r="B477" s="7" t="s">
        <v>405</v>
      </c>
      <c r="C477" s="4"/>
      <c r="D477" s="5"/>
      <c r="E477" s="5"/>
      <c r="F477" s="5"/>
      <c r="G477" s="5"/>
      <c r="H477" s="5"/>
      <c r="I477" s="5"/>
      <c r="J477" s="5"/>
      <c r="K477" s="5"/>
    </row>
    <row r="478" spans="2:11" ht="18.75">
      <c r="B478" s="6" t="s">
        <v>406</v>
      </c>
      <c r="C478" s="4" t="s">
        <v>407</v>
      </c>
      <c r="D478" s="5"/>
      <c r="E478" s="5"/>
      <c r="F478" s="5"/>
      <c r="G478" s="5"/>
      <c r="H478" s="5"/>
      <c r="I478" s="5"/>
      <c r="J478" s="5"/>
      <c r="K478" s="5"/>
    </row>
    <row r="479" spans="2:11" ht="18.75">
      <c r="B479" s="6" t="s">
        <v>408</v>
      </c>
      <c r="C479" s="4" t="s">
        <v>407</v>
      </c>
      <c r="D479" s="5"/>
      <c r="E479" s="5"/>
      <c r="F479" s="5"/>
      <c r="G479" s="5"/>
      <c r="H479" s="5"/>
      <c r="I479" s="5"/>
      <c r="J479" s="5"/>
      <c r="K479" s="5"/>
    </row>
    <row r="480" spans="2:11" ht="18.75">
      <c r="B480" s="6" t="s">
        <v>409</v>
      </c>
      <c r="C480" s="4" t="s">
        <v>407</v>
      </c>
      <c r="D480" s="5"/>
      <c r="E480" s="5"/>
      <c r="F480" s="5"/>
      <c r="G480" s="5"/>
      <c r="H480" s="5"/>
      <c r="I480" s="5"/>
      <c r="J480" s="5"/>
      <c r="K480" s="5"/>
    </row>
    <row r="481" spans="2:11" ht="18.75">
      <c r="B481" s="6" t="s">
        <v>410</v>
      </c>
      <c r="C481" s="4"/>
      <c r="D481" s="5"/>
      <c r="E481" s="5"/>
      <c r="F481" s="5"/>
      <c r="G481" s="5"/>
      <c r="H481" s="5"/>
      <c r="I481" s="5"/>
      <c r="J481" s="5"/>
      <c r="K481" s="5"/>
    </row>
    <row r="482" spans="2:11" ht="18.75">
      <c r="B482" s="6" t="s">
        <v>411</v>
      </c>
      <c r="C482" s="4" t="s">
        <v>407</v>
      </c>
      <c r="D482" s="5"/>
      <c r="E482" s="5"/>
      <c r="F482" s="5"/>
      <c r="G482" s="5"/>
      <c r="H482" s="5"/>
      <c r="I482" s="5"/>
      <c r="J482" s="5"/>
      <c r="K482" s="5"/>
    </row>
    <row r="483" spans="2:11" ht="18.75">
      <c r="B483" s="6" t="s">
        <v>412</v>
      </c>
      <c r="C483" s="4" t="s">
        <v>407</v>
      </c>
      <c r="D483" s="5"/>
      <c r="E483" s="5"/>
      <c r="F483" s="5"/>
      <c r="G483" s="5"/>
      <c r="H483" s="5"/>
      <c r="I483" s="5"/>
      <c r="J483" s="5"/>
      <c r="K483" s="5"/>
    </row>
    <row r="484" spans="2:11" ht="18.75">
      <c r="B484" s="6" t="s">
        <v>413</v>
      </c>
      <c r="C484" s="4" t="s">
        <v>407</v>
      </c>
      <c r="D484" s="5"/>
      <c r="E484" s="5"/>
      <c r="F484" s="5"/>
      <c r="G484" s="5"/>
      <c r="H484" s="5"/>
      <c r="I484" s="5"/>
      <c r="J484" s="5"/>
      <c r="K484" s="5"/>
    </row>
    <row r="485" spans="2:11" ht="37.5">
      <c r="B485" s="6" t="s">
        <v>414</v>
      </c>
      <c r="C485" s="4" t="s">
        <v>407</v>
      </c>
      <c r="D485" s="5"/>
      <c r="E485" s="5"/>
      <c r="F485" s="5"/>
      <c r="G485" s="5"/>
      <c r="H485" s="5"/>
      <c r="I485" s="5"/>
      <c r="J485" s="5"/>
      <c r="K485" s="5"/>
    </row>
    <row r="486" spans="2:11" ht="18.75">
      <c r="B486" s="6" t="s">
        <v>415</v>
      </c>
      <c r="C486" s="4"/>
      <c r="D486" s="5"/>
      <c r="E486" s="5"/>
      <c r="F486" s="5"/>
      <c r="G486" s="5"/>
      <c r="H486" s="5"/>
      <c r="I486" s="5"/>
      <c r="J486" s="5"/>
      <c r="K486" s="5"/>
    </row>
    <row r="487" spans="2:11" ht="18.75">
      <c r="B487" s="6" t="s">
        <v>416</v>
      </c>
      <c r="C487" s="4" t="s">
        <v>407</v>
      </c>
      <c r="D487" s="5"/>
      <c r="E487" s="5"/>
      <c r="F487" s="5"/>
      <c r="G487" s="5"/>
      <c r="H487" s="5"/>
      <c r="I487" s="5"/>
      <c r="J487" s="5"/>
      <c r="K487" s="5"/>
    </row>
    <row r="488" spans="2:11" ht="18.75">
      <c r="B488" s="6" t="s">
        <v>417</v>
      </c>
      <c r="C488" s="4" t="s">
        <v>407</v>
      </c>
      <c r="D488" s="5"/>
      <c r="E488" s="5"/>
      <c r="F488" s="5"/>
      <c r="G488" s="5"/>
      <c r="H488" s="5"/>
      <c r="I488" s="5"/>
      <c r="J488" s="5"/>
      <c r="K488" s="5"/>
    </row>
    <row r="489" spans="2:11" ht="18.75">
      <c r="B489" s="6" t="s">
        <v>418</v>
      </c>
      <c r="C489" s="4" t="s">
        <v>407</v>
      </c>
      <c r="D489" s="5"/>
      <c r="E489" s="5"/>
      <c r="F489" s="5"/>
      <c r="G489" s="5"/>
      <c r="H489" s="5"/>
      <c r="I489" s="5"/>
      <c r="J489" s="5"/>
      <c r="K489" s="5"/>
    </row>
    <row r="490" spans="2:11" ht="18.75">
      <c r="B490" s="6" t="s">
        <v>419</v>
      </c>
      <c r="C490" s="4" t="s">
        <v>407</v>
      </c>
      <c r="D490" s="5"/>
      <c r="E490" s="5"/>
      <c r="F490" s="5"/>
      <c r="G490" s="5"/>
      <c r="H490" s="5"/>
      <c r="I490" s="5"/>
      <c r="J490" s="5"/>
      <c r="K490" s="5"/>
    </row>
    <row r="491" spans="2:11" ht="37.5">
      <c r="B491" s="6" t="s">
        <v>420</v>
      </c>
      <c r="C491" s="4" t="s">
        <v>407</v>
      </c>
      <c r="D491" s="5"/>
      <c r="E491" s="5"/>
      <c r="F491" s="5"/>
      <c r="G491" s="5"/>
      <c r="H491" s="5"/>
      <c r="I491" s="5"/>
      <c r="J491" s="5"/>
      <c r="K491" s="5"/>
    </row>
    <row r="492" spans="2:11" ht="18.75">
      <c r="B492" s="6" t="s">
        <v>415</v>
      </c>
      <c r="C492" s="4"/>
      <c r="D492" s="5"/>
      <c r="E492" s="5"/>
      <c r="F492" s="5"/>
      <c r="G492" s="5"/>
      <c r="H492" s="5"/>
      <c r="I492" s="5"/>
      <c r="J492" s="5"/>
      <c r="K492" s="5"/>
    </row>
    <row r="493" spans="2:11" ht="18.75">
      <c r="B493" s="6" t="s">
        <v>421</v>
      </c>
      <c r="C493" s="4" t="s">
        <v>407</v>
      </c>
      <c r="D493" s="5"/>
      <c r="E493" s="5"/>
      <c r="F493" s="5"/>
      <c r="G493" s="5"/>
      <c r="H493" s="5"/>
      <c r="I493" s="5"/>
      <c r="J493" s="5"/>
      <c r="K493" s="5"/>
    </row>
    <row r="494" spans="2:11" ht="18.75">
      <c r="B494" s="6" t="s">
        <v>422</v>
      </c>
      <c r="C494" s="4" t="s">
        <v>407</v>
      </c>
      <c r="D494" s="5"/>
      <c r="E494" s="5"/>
      <c r="F494" s="5"/>
      <c r="G494" s="5"/>
      <c r="H494" s="5"/>
      <c r="I494" s="5"/>
      <c r="J494" s="5"/>
      <c r="K494" s="5"/>
    </row>
    <row r="495" spans="2:11" ht="18.75">
      <c r="B495" s="6" t="s">
        <v>423</v>
      </c>
      <c r="C495" s="4" t="s">
        <v>407</v>
      </c>
      <c r="D495" s="5"/>
      <c r="E495" s="5"/>
      <c r="F495" s="5"/>
      <c r="G495" s="5"/>
      <c r="H495" s="5"/>
      <c r="I495" s="5"/>
      <c r="J495" s="5"/>
      <c r="K495" s="5"/>
    </row>
    <row r="496" spans="2:11" ht="18.75">
      <c r="B496" s="6" t="s">
        <v>424</v>
      </c>
      <c r="C496" s="4" t="s">
        <v>407</v>
      </c>
      <c r="D496" s="5"/>
      <c r="E496" s="5"/>
      <c r="F496" s="5"/>
      <c r="G496" s="5"/>
      <c r="H496" s="5"/>
      <c r="I496" s="5"/>
      <c r="J496" s="5"/>
      <c r="K496" s="5"/>
    </row>
    <row r="497" spans="2:11" ht="18.75">
      <c r="B497" s="6" t="s">
        <v>425</v>
      </c>
      <c r="C497" s="4" t="s">
        <v>407</v>
      </c>
      <c r="D497" s="5"/>
      <c r="E497" s="5"/>
      <c r="F497" s="5"/>
      <c r="G497" s="5"/>
      <c r="H497" s="5"/>
      <c r="I497" s="5"/>
      <c r="J497" s="5"/>
      <c r="K497" s="5"/>
    </row>
    <row r="498" spans="2:11" ht="18.75">
      <c r="B498" s="6" t="s">
        <v>426</v>
      </c>
      <c r="C498" s="4" t="s">
        <v>407</v>
      </c>
      <c r="D498" s="5"/>
      <c r="E498" s="5"/>
      <c r="F498" s="5"/>
      <c r="G498" s="5"/>
      <c r="H498" s="5"/>
      <c r="I498" s="5"/>
      <c r="J498" s="5"/>
      <c r="K498" s="5"/>
    </row>
    <row r="499" spans="2:11" ht="18.75">
      <c r="B499" s="6" t="s">
        <v>427</v>
      </c>
      <c r="C499" s="4" t="s">
        <v>407</v>
      </c>
      <c r="D499" s="5"/>
      <c r="E499" s="5"/>
      <c r="F499" s="5"/>
      <c r="G499" s="5"/>
      <c r="H499" s="5"/>
      <c r="I499" s="5"/>
      <c r="J499" s="5"/>
      <c r="K499" s="5"/>
    </row>
    <row r="500" spans="2:11" ht="18.75">
      <c r="B500" s="6" t="s">
        <v>428</v>
      </c>
      <c r="C500" s="4" t="s">
        <v>407</v>
      </c>
      <c r="D500" s="5"/>
      <c r="E500" s="5"/>
      <c r="F500" s="5"/>
      <c r="G500" s="5"/>
      <c r="H500" s="5"/>
      <c r="I500" s="5"/>
      <c r="J500" s="5"/>
      <c r="K500" s="5"/>
    </row>
    <row r="501" spans="2:11" ht="37.5">
      <c r="B501" s="6" t="s">
        <v>429</v>
      </c>
      <c r="C501" s="4" t="s">
        <v>407</v>
      </c>
      <c r="D501" s="5"/>
      <c r="E501" s="5"/>
      <c r="F501" s="5"/>
      <c r="G501" s="5"/>
      <c r="H501" s="5"/>
      <c r="I501" s="5"/>
      <c r="J501" s="5"/>
      <c r="K501" s="5"/>
    </row>
    <row r="502" spans="2:11" ht="18.75">
      <c r="B502" s="6" t="s">
        <v>430</v>
      </c>
      <c r="C502" s="4" t="s">
        <v>407</v>
      </c>
      <c r="D502" s="5"/>
      <c r="E502" s="5"/>
      <c r="F502" s="5"/>
      <c r="G502" s="5"/>
      <c r="H502" s="5"/>
      <c r="I502" s="5"/>
      <c r="J502" s="5"/>
      <c r="K502" s="5"/>
    </row>
    <row r="503" spans="2:11" ht="18.75">
      <c r="B503" s="6" t="s">
        <v>431</v>
      </c>
      <c r="C503" s="4" t="s">
        <v>407</v>
      </c>
      <c r="D503" s="5"/>
      <c r="E503" s="5"/>
      <c r="F503" s="5"/>
      <c r="G503" s="5"/>
      <c r="H503" s="5"/>
      <c r="I503" s="5"/>
      <c r="J503" s="5"/>
      <c r="K503" s="5"/>
    </row>
    <row r="504" spans="2:11" ht="18.75">
      <c r="B504" s="6" t="s">
        <v>432</v>
      </c>
      <c r="C504" s="4" t="s">
        <v>407</v>
      </c>
      <c r="D504" s="5"/>
      <c r="E504" s="5"/>
      <c r="F504" s="5"/>
      <c r="G504" s="5"/>
      <c r="H504" s="5"/>
      <c r="I504" s="5"/>
      <c r="J504" s="5"/>
      <c r="K504" s="5"/>
    </row>
    <row r="505" spans="2:11" ht="18.75">
      <c r="B505" s="7" t="s">
        <v>425</v>
      </c>
      <c r="C505" s="4" t="s">
        <v>407</v>
      </c>
      <c r="D505" s="5"/>
      <c r="E505" s="5"/>
      <c r="F505" s="5"/>
      <c r="G505" s="5"/>
      <c r="H505" s="5"/>
      <c r="I505" s="5"/>
      <c r="J505" s="5"/>
      <c r="K505" s="5"/>
    </row>
    <row r="506" spans="2:11" ht="37.5">
      <c r="B506" s="14" t="s">
        <v>433</v>
      </c>
      <c r="C506" s="4"/>
      <c r="D506" s="5"/>
      <c r="E506" s="5"/>
      <c r="F506" s="5"/>
      <c r="G506" s="5"/>
      <c r="H506" s="5"/>
      <c r="I506" s="5"/>
      <c r="J506" s="5"/>
      <c r="K506" s="5"/>
    </row>
    <row r="507" spans="2:11" ht="37.5">
      <c r="B507" s="6" t="s">
        <v>434</v>
      </c>
      <c r="C507" s="4" t="s">
        <v>407</v>
      </c>
      <c r="D507" s="5"/>
      <c r="E507" s="5"/>
      <c r="F507" s="5"/>
      <c r="G507" s="5"/>
      <c r="H507" s="5"/>
      <c r="I507" s="5"/>
      <c r="J507" s="5"/>
      <c r="K507" s="5"/>
    </row>
    <row r="508" spans="2:11" ht="18.75">
      <c r="B508" s="6" t="s">
        <v>435</v>
      </c>
      <c r="C508" s="4" t="s">
        <v>407</v>
      </c>
      <c r="D508" s="5"/>
      <c r="E508" s="5"/>
      <c r="F508" s="5"/>
      <c r="G508" s="5"/>
      <c r="H508" s="5"/>
      <c r="I508" s="5"/>
      <c r="J508" s="5"/>
      <c r="K508" s="5"/>
    </row>
    <row r="509" spans="2:11" ht="18.75">
      <c r="B509" s="6" t="s">
        <v>436</v>
      </c>
      <c r="C509" s="4"/>
      <c r="D509" s="5"/>
      <c r="E509" s="5"/>
      <c r="F509" s="5"/>
      <c r="G509" s="5"/>
      <c r="H509" s="5"/>
      <c r="I509" s="5"/>
      <c r="J509" s="5"/>
      <c r="K509" s="5"/>
    </row>
    <row r="510" spans="2:11" ht="18.75">
      <c r="B510" s="6" t="s">
        <v>437</v>
      </c>
      <c r="C510" s="4" t="s">
        <v>407</v>
      </c>
      <c r="D510" s="5"/>
      <c r="E510" s="5"/>
      <c r="F510" s="5"/>
      <c r="G510" s="5"/>
      <c r="H510" s="5"/>
      <c r="I510" s="5"/>
      <c r="J510" s="5"/>
      <c r="K510" s="5"/>
    </row>
    <row r="511" spans="2:11" ht="18.75">
      <c r="B511" s="6" t="s">
        <v>438</v>
      </c>
      <c r="C511" s="4" t="s">
        <v>407</v>
      </c>
      <c r="D511" s="5"/>
      <c r="E511" s="5"/>
      <c r="F511" s="5"/>
      <c r="G511" s="5"/>
      <c r="H511" s="5"/>
      <c r="I511" s="5"/>
      <c r="J511" s="5"/>
      <c r="K511" s="5"/>
    </row>
    <row r="512" spans="2:11" ht="18.75">
      <c r="B512" s="6" t="s">
        <v>439</v>
      </c>
      <c r="C512" s="4" t="s">
        <v>407</v>
      </c>
      <c r="D512" s="5"/>
      <c r="E512" s="5"/>
      <c r="F512" s="5"/>
      <c r="G512" s="5"/>
      <c r="H512" s="5"/>
      <c r="I512" s="5"/>
      <c r="J512" s="5"/>
      <c r="K512" s="5"/>
    </row>
    <row r="513" spans="2:11" ht="18.75">
      <c r="B513" s="6" t="s">
        <v>440</v>
      </c>
      <c r="C513" s="4" t="s">
        <v>407</v>
      </c>
      <c r="D513" s="5"/>
      <c r="E513" s="5"/>
      <c r="F513" s="5"/>
      <c r="G513" s="5"/>
      <c r="H513" s="5"/>
      <c r="I513" s="5"/>
      <c r="J513" s="5"/>
      <c r="K513" s="5"/>
    </row>
    <row r="514" spans="2:11" ht="18.75">
      <c r="B514" s="6" t="s">
        <v>441</v>
      </c>
      <c r="C514" s="4" t="s">
        <v>407</v>
      </c>
      <c r="D514" s="5"/>
      <c r="E514" s="5"/>
      <c r="F514" s="5"/>
      <c r="G514" s="5"/>
      <c r="H514" s="5"/>
      <c r="I514" s="5"/>
      <c r="J514" s="5"/>
      <c r="K514" s="5"/>
    </row>
    <row r="515" spans="2:11" ht="18.75">
      <c r="B515" s="6" t="s">
        <v>442</v>
      </c>
      <c r="C515" s="4" t="s">
        <v>407</v>
      </c>
      <c r="D515" s="5"/>
      <c r="E515" s="5"/>
      <c r="F515" s="5"/>
      <c r="G515" s="5"/>
      <c r="H515" s="5"/>
      <c r="I515" s="5"/>
      <c r="J515" s="5"/>
      <c r="K515" s="5"/>
    </row>
    <row r="516" spans="2:11" ht="37.5">
      <c r="B516" s="6" t="s">
        <v>443</v>
      </c>
      <c r="C516" s="4" t="s">
        <v>407</v>
      </c>
      <c r="D516" s="5"/>
      <c r="E516" s="5"/>
      <c r="F516" s="5"/>
      <c r="G516" s="5"/>
      <c r="H516" s="5"/>
      <c r="I516" s="5"/>
      <c r="J516" s="5"/>
      <c r="K516" s="5"/>
    </row>
    <row r="517" spans="2:11" ht="18.75">
      <c r="B517" s="6" t="s">
        <v>444</v>
      </c>
      <c r="C517" s="4" t="s">
        <v>407</v>
      </c>
      <c r="D517" s="5"/>
      <c r="E517" s="5"/>
      <c r="F517" s="5"/>
      <c r="G517" s="5"/>
      <c r="H517" s="5"/>
      <c r="I517" s="5"/>
      <c r="J517" s="5"/>
      <c r="K517" s="5"/>
    </row>
    <row r="518" spans="2:11" ht="18.75">
      <c r="B518" s="6" t="s">
        <v>445</v>
      </c>
      <c r="C518" s="4" t="s">
        <v>407</v>
      </c>
      <c r="D518" s="5"/>
      <c r="E518" s="5"/>
      <c r="F518" s="5"/>
      <c r="G518" s="5"/>
      <c r="H518" s="5"/>
      <c r="I518" s="5"/>
      <c r="J518" s="5"/>
      <c r="K518" s="5"/>
    </row>
    <row r="519" spans="2:11" ht="18.75">
      <c r="B519" s="6" t="s">
        <v>446</v>
      </c>
      <c r="C519" s="4" t="s">
        <v>407</v>
      </c>
      <c r="D519" s="5"/>
      <c r="E519" s="5"/>
      <c r="F519" s="5"/>
      <c r="G519" s="5"/>
      <c r="H519" s="5"/>
      <c r="I519" s="5"/>
      <c r="J519" s="5"/>
      <c r="K519" s="5"/>
    </row>
    <row r="520" spans="2:11" ht="18.75">
      <c r="B520" s="6" t="s">
        <v>447</v>
      </c>
      <c r="C520" s="4" t="s">
        <v>407</v>
      </c>
      <c r="D520" s="5"/>
      <c r="E520" s="5"/>
      <c r="F520" s="5"/>
      <c r="G520" s="5"/>
      <c r="H520" s="5"/>
      <c r="I520" s="5"/>
      <c r="J520" s="5"/>
      <c r="K520" s="5"/>
    </row>
    <row r="521" spans="2:11" ht="18.75">
      <c r="B521" s="6" t="s">
        <v>415</v>
      </c>
      <c r="C521" s="4"/>
      <c r="D521" s="5"/>
      <c r="E521" s="5"/>
      <c r="F521" s="5"/>
      <c r="G521" s="5"/>
      <c r="H521" s="5"/>
      <c r="I521" s="5"/>
      <c r="J521" s="5"/>
      <c r="K521" s="5"/>
    </row>
    <row r="522" spans="2:11" ht="18.75">
      <c r="B522" s="6" t="s">
        <v>448</v>
      </c>
      <c r="C522" s="4" t="s">
        <v>407</v>
      </c>
      <c r="D522" s="5"/>
      <c r="E522" s="5"/>
      <c r="F522" s="5"/>
      <c r="G522" s="5"/>
      <c r="H522" s="5"/>
      <c r="I522" s="5"/>
      <c r="J522" s="5"/>
      <c r="K522" s="5"/>
    </row>
    <row r="523" spans="2:11" ht="18.75">
      <c r="B523" s="6" t="s">
        <v>449</v>
      </c>
      <c r="C523" s="4" t="s">
        <v>407</v>
      </c>
      <c r="D523" s="5"/>
      <c r="E523" s="5"/>
      <c r="F523" s="5"/>
      <c r="G523" s="5"/>
      <c r="H523" s="5"/>
      <c r="I523" s="5"/>
      <c r="J523" s="5"/>
      <c r="K523" s="5"/>
    </row>
    <row r="524" spans="2:11" ht="18.75">
      <c r="B524" s="7" t="s">
        <v>450</v>
      </c>
      <c r="C524" s="4" t="s">
        <v>407</v>
      </c>
      <c r="D524" s="5"/>
      <c r="E524" s="5"/>
      <c r="F524" s="5"/>
      <c r="G524" s="5"/>
      <c r="H524" s="5"/>
      <c r="I524" s="5"/>
      <c r="J524" s="5"/>
      <c r="K524" s="5"/>
    </row>
    <row r="525" spans="2:11" ht="18.75">
      <c r="B525" s="6" t="s">
        <v>451</v>
      </c>
      <c r="C525" s="4" t="s">
        <v>407</v>
      </c>
      <c r="D525" s="5"/>
      <c r="E525" s="5"/>
      <c r="F525" s="5"/>
      <c r="G525" s="5"/>
      <c r="H525" s="5"/>
      <c r="I525" s="5"/>
      <c r="J525" s="5"/>
      <c r="K525" s="5"/>
    </row>
    <row r="526" spans="2:11" ht="18.75">
      <c r="B526" s="6" t="s">
        <v>163</v>
      </c>
      <c r="C526" s="4"/>
      <c r="D526" s="5"/>
      <c r="E526" s="5"/>
      <c r="F526" s="5"/>
      <c r="G526" s="5"/>
      <c r="H526" s="5"/>
      <c r="I526" s="5"/>
      <c r="J526" s="5"/>
      <c r="K526" s="5"/>
    </row>
    <row r="527" spans="2:11" ht="18.75">
      <c r="B527" s="6" t="s">
        <v>452</v>
      </c>
      <c r="C527" s="4" t="s">
        <v>407</v>
      </c>
      <c r="D527" s="5"/>
      <c r="E527" s="5"/>
      <c r="F527" s="5"/>
      <c r="G527" s="5"/>
      <c r="H527" s="5"/>
      <c r="I527" s="5"/>
      <c r="J527" s="5"/>
      <c r="K527" s="5"/>
    </row>
    <row r="528" spans="2:11" ht="18.75">
      <c r="B528" s="6" t="s">
        <v>453</v>
      </c>
      <c r="C528" s="4" t="s">
        <v>407</v>
      </c>
      <c r="D528" s="5"/>
      <c r="E528" s="5"/>
      <c r="F528" s="5"/>
      <c r="G528" s="5"/>
      <c r="H528" s="5"/>
      <c r="I528" s="5"/>
      <c r="J528" s="5"/>
      <c r="K528" s="5"/>
    </row>
    <row r="529" spans="2:11" ht="18.75">
      <c r="B529" s="6" t="s">
        <v>454</v>
      </c>
      <c r="C529" s="4" t="s">
        <v>407</v>
      </c>
      <c r="D529" s="5"/>
      <c r="E529" s="5"/>
      <c r="F529" s="5"/>
      <c r="G529" s="5"/>
      <c r="H529" s="5"/>
      <c r="I529" s="5"/>
      <c r="J529" s="5"/>
      <c r="K529" s="5"/>
    </row>
    <row r="530" spans="2:11" ht="18.75">
      <c r="B530" s="6" t="s">
        <v>455</v>
      </c>
      <c r="C530" s="4" t="s">
        <v>407</v>
      </c>
      <c r="D530" s="5"/>
      <c r="E530" s="5"/>
      <c r="F530" s="5"/>
      <c r="G530" s="5"/>
      <c r="H530" s="5"/>
      <c r="I530" s="5"/>
      <c r="J530" s="5"/>
      <c r="K530" s="5"/>
    </row>
    <row r="531" spans="2:11" ht="18.75">
      <c r="B531" s="6" t="s">
        <v>456</v>
      </c>
      <c r="C531" s="4" t="s">
        <v>407</v>
      </c>
      <c r="D531" s="5"/>
      <c r="E531" s="5"/>
      <c r="F531" s="5"/>
      <c r="G531" s="5"/>
      <c r="H531" s="5"/>
      <c r="I531" s="5"/>
      <c r="J531" s="5"/>
      <c r="K531" s="5"/>
    </row>
    <row r="532" spans="2:11" ht="18.75">
      <c r="B532" s="6" t="s">
        <v>457</v>
      </c>
      <c r="C532" s="4" t="s">
        <v>407</v>
      </c>
      <c r="D532" s="5"/>
      <c r="E532" s="5"/>
      <c r="F532" s="5"/>
      <c r="G532" s="5"/>
      <c r="H532" s="5"/>
      <c r="I532" s="5"/>
      <c r="J532" s="5"/>
      <c r="K532" s="5"/>
    </row>
    <row r="533" spans="2:11" ht="18.75">
      <c r="B533" s="7" t="s">
        <v>458</v>
      </c>
      <c r="C533" s="4" t="s">
        <v>138</v>
      </c>
      <c r="D533" s="5"/>
      <c r="E533" s="5"/>
      <c r="F533" s="5"/>
      <c r="G533" s="5"/>
      <c r="H533" s="5"/>
      <c r="I533" s="5"/>
      <c r="J533" s="5"/>
      <c r="K533" s="5"/>
    </row>
    <row r="534" spans="2:11" ht="37.5">
      <c r="B534" s="7" t="s">
        <v>459</v>
      </c>
      <c r="C534" s="4" t="s">
        <v>407</v>
      </c>
      <c r="D534" s="5"/>
      <c r="E534" s="5"/>
      <c r="F534" s="5"/>
      <c r="G534" s="5"/>
      <c r="H534" s="5"/>
      <c r="I534" s="5"/>
      <c r="J534" s="5"/>
      <c r="K534" s="5"/>
    </row>
    <row r="535" spans="2:11" ht="37.5">
      <c r="B535" s="7" t="s">
        <v>460</v>
      </c>
      <c r="C535" s="4" t="s">
        <v>253</v>
      </c>
      <c r="D535" s="5"/>
      <c r="E535" s="5"/>
      <c r="F535" s="5"/>
      <c r="G535" s="5"/>
      <c r="H535" s="5"/>
      <c r="I535" s="5"/>
      <c r="J535" s="5"/>
      <c r="K535" s="5"/>
    </row>
    <row r="536" spans="2:11" ht="18.75">
      <c r="B536" s="3" t="s">
        <v>461</v>
      </c>
      <c r="C536" s="4"/>
      <c r="D536" s="5"/>
      <c r="E536" s="23"/>
      <c r="F536" s="5"/>
      <c r="G536" s="5"/>
      <c r="H536" s="5"/>
      <c r="I536" s="5"/>
      <c r="J536" s="5"/>
      <c r="K536" s="5"/>
    </row>
    <row r="537" spans="2:11" ht="18.75">
      <c r="B537" s="3" t="s">
        <v>462</v>
      </c>
      <c r="C537" s="4" t="s">
        <v>407</v>
      </c>
      <c r="D537" s="23">
        <v>37465.4</v>
      </c>
      <c r="E537" s="23">
        <v>40162.9</v>
      </c>
      <c r="F537" s="23">
        <f>E537*F13/100*F548/100</f>
        <v>43541.03256370529</v>
      </c>
      <c r="G537" s="23">
        <f>E537*G13/100*G548/100</f>
        <v>44033.30810987453</v>
      </c>
      <c r="H537" s="23">
        <f>F537*H13/100*H548/100</f>
        <v>47032.354844241134</v>
      </c>
      <c r="I537" s="23">
        <f>G537*I13/100*I548/100</f>
        <v>48296.927185600354</v>
      </c>
      <c r="J537" s="23">
        <f>H537*J13/100*J548/100</f>
        <v>50786.15603341526</v>
      </c>
      <c r="K537" s="23">
        <f>I537*K13/100*K548/100</f>
        <v>52946.13044915469</v>
      </c>
    </row>
    <row r="538" spans="2:11" ht="18.75">
      <c r="B538" s="6" t="s">
        <v>163</v>
      </c>
      <c r="C538" s="4"/>
      <c r="D538" s="23"/>
      <c r="E538" s="23"/>
      <c r="F538" s="23"/>
      <c r="G538" s="23"/>
      <c r="H538" s="23"/>
      <c r="I538" s="23"/>
      <c r="J538" s="23"/>
      <c r="K538" s="23"/>
    </row>
    <row r="539" spans="2:11" ht="18.75">
      <c r="B539" s="6" t="s">
        <v>463</v>
      </c>
      <c r="C539" s="4" t="s">
        <v>407</v>
      </c>
      <c r="D539" s="23">
        <v>1623.1</v>
      </c>
      <c r="E539" s="23">
        <v>1797.9500706000001</v>
      </c>
      <c r="F539" s="23">
        <v>1995.1325099343946</v>
      </c>
      <c r="G539" s="23">
        <v>2005.4745279224344</v>
      </c>
      <c r="H539" s="23">
        <v>2219.767207420538</v>
      </c>
      <c r="I539" s="23">
        <v>2233.1523362632447</v>
      </c>
      <c r="J539" s="23">
        <v>2468.656788945389</v>
      </c>
      <c r="K539" s="23">
        <v>2482.5703535792936</v>
      </c>
    </row>
    <row r="540" spans="2:11" ht="18.75">
      <c r="B540" s="6" t="s">
        <v>464</v>
      </c>
      <c r="C540" s="4" t="s">
        <v>407</v>
      </c>
      <c r="D540" s="23">
        <v>27543.9</v>
      </c>
      <c r="E540" s="23">
        <v>30511.0941714</v>
      </c>
      <c r="F540" s="23">
        <v>33857.26716800072</v>
      </c>
      <c r="G540" s="23">
        <v>34032.77053147848</v>
      </c>
      <c r="H540" s="23">
        <v>37669.303175694986</v>
      </c>
      <c r="I540" s="23">
        <v>37896.447929764756</v>
      </c>
      <c r="J540" s="23">
        <v>41892.94296656577</v>
      </c>
      <c r="K540" s="23">
        <v>42129.055241175956</v>
      </c>
    </row>
    <row r="541" spans="2:11" ht="37.5">
      <c r="B541" s="6" t="s">
        <v>465</v>
      </c>
      <c r="C541" s="4" t="s">
        <v>407</v>
      </c>
      <c r="D541" s="23">
        <v>1902.5</v>
      </c>
      <c r="E541" s="23">
        <v>2107.448715</v>
      </c>
      <c r="F541" s="23">
        <v>2338.5740867168906</v>
      </c>
      <c r="G541" s="23">
        <v>2350.696376916044</v>
      </c>
      <c r="H541" s="23">
        <v>2601.877340963325</v>
      </c>
      <c r="I541" s="23">
        <v>2617.5665823059717</v>
      </c>
      <c r="J541" s="23">
        <v>2893.6107085013878</v>
      </c>
      <c r="K541" s="23">
        <v>2909.91935043103</v>
      </c>
    </row>
    <row r="542" spans="2:11" ht="18.75">
      <c r="B542" s="6" t="s">
        <v>466</v>
      </c>
      <c r="C542" s="4" t="s">
        <v>407</v>
      </c>
      <c r="D542" s="23">
        <v>402.3</v>
      </c>
      <c r="E542" s="23">
        <v>445.6381698</v>
      </c>
      <c r="F542" s="23">
        <v>494.511618967782</v>
      </c>
      <c r="G542" s="23">
        <v>497.0749815681075</v>
      </c>
      <c r="H542" s="23">
        <v>550.1893583545575</v>
      </c>
      <c r="I542" s="23">
        <v>553.5069834752653</v>
      </c>
      <c r="J542" s="23">
        <v>611.8788898975603</v>
      </c>
      <c r="K542" s="23">
        <v>615.3274926036285</v>
      </c>
    </row>
    <row r="543" spans="2:11" ht="18.75">
      <c r="B543" s="6" t="s">
        <v>467</v>
      </c>
      <c r="C543" s="4" t="s">
        <v>407</v>
      </c>
      <c r="D543" s="23">
        <v>1379.3</v>
      </c>
      <c r="E543" s="23">
        <v>1427.6</v>
      </c>
      <c r="F543" s="23">
        <v>1564.973513927921</v>
      </c>
      <c r="G543" s="23">
        <v>1572.1786147316154</v>
      </c>
      <c r="H543" s="23">
        <v>1721.4725300065</v>
      </c>
      <c r="I543" s="23">
        <v>1730.797712257554</v>
      </c>
      <c r="J543" s="23">
        <v>1894.869494307847</v>
      </c>
      <c r="K543" s="23">
        <v>1906.597712400542</v>
      </c>
    </row>
    <row r="544" spans="2:11" ht="18.75">
      <c r="B544" s="6" t="s">
        <v>163</v>
      </c>
      <c r="C544" s="4"/>
      <c r="D544" s="23"/>
      <c r="E544" s="23"/>
      <c r="F544" s="23"/>
      <c r="G544" s="23"/>
      <c r="H544" s="23"/>
      <c r="I544" s="23"/>
      <c r="J544" s="23"/>
      <c r="K544" s="23"/>
    </row>
    <row r="545" spans="2:11" ht="18.75">
      <c r="B545" s="6" t="s">
        <v>468</v>
      </c>
      <c r="C545" s="4" t="s">
        <v>407</v>
      </c>
      <c r="D545" s="23">
        <v>249.2</v>
      </c>
      <c r="E545" s="23">
        <v>276.0453192</v>
      </c>
      <c r="F545" s="23">
        <v>306.3194020551113</v>
      </c>
      <c r="G545" s="23">
        <v>307.9072468475575</v>
      </c>
      <c r="H545" s="23">
        <v>340.80832240108305</v>
      </c>
      <c r="I545" s="23">
        <v>342.86338623424336</v>
      </c>
      <c r="J545" s="23">
        <v>379.02117664049706</v>
      </c>
      <c r="K545" s="23">
        <v>381.1573729973259</v>
      </c>
    </row>
    <row r="546" spans="2:11" ht="18.75">
      <c r="B546" s="6" t="s">
        <v>469</v>
      </c>
      <c r="C546" s="4" t="s">
        <v>407</v>
      </c>
      <c r="D546" s="23">
        <v>306.5</v>
      </c>
      <c r="E546" s="23">
        <v>339.518019</v>
      </c>
      <c r="F546" s="23">
        <v>376.7531971504479</v>
      </c>
      <c r="G546" s="23">
        <v>378.7061442968554</v>
      </c>
      <c r="H546" s="23">
        <v>419.1723547990849</v>
      </c>
      <c r="I546" s="23">
        <v>421.6999513675587</v>
      </c>
      <c r="J546" s="23">
        <v>466.1717120397768</v>
      </c>
      <c r="K546" s="23">
        <v>468.79909640321193</v>
      </c>
    </row>
    <row r="547" spans="2:11" ht="18.75">
      <c r="B547" s="6" t="s">
        <v>470</v>
      </c>
      <c r="C547" s="4" t="s">
        <v>407</v>
      </c>
      <c r="D547" s="23">
        <v>85</v>
      </c>
      <c r="E547" s="23">
        <v>86</v>
      </c>
      <c r="F547" s="23">
        <v>86</v>
      </c>
      <c r="G547" s="23">
        <v>86</v>
      </c>
      <c r="H547" s="23">
        <v>86</v>
      </c>
      <c r="I547" s="23">
        <v>86</v>
      </c>
      <c r="J547" s="23">
        <v>86</v>
      </c>
      <c r="K547" s="23">
        <v>87</v>
      </c>
    </row>
    <row r="548" spans="2:11" ht="18.75">
      <c r="B548" s="7" t="s">
        <v>471</v>
      </c>
      <c r="C548" s="4" t="s">
        <v>11</v>
      </c>
      <c r="D548" s="23">
        <v>99.5</v>
      </c>
      <c r="E548" s="23">
        <v>103.79306427329236</v>
      </c>
      <c r="F548" s="23">
        <v>103.9</v>
      </c>
      <c r="G548" s="23">
        <v>104.4</v>
      </c>
      <c r="H548" s="23">
        <v>103.8</v>
      </c>
      <c r="I548" s="23">
        <v>104.6</v>
      </c>
      <c r="J548" s="23">
        <v>103.9</v>
      </c>
      <c r="K548" s="23">
        <v>104.7</v>
      </c>
    </row>
    <row r="549" spans="2:11" ht="18.75">
      <c r="B549" s="7" t="s">
        <v>472</v>
      </c>
      <c r="C549" s="4" t="s">
        <v>473</v>
      </c>
      <c r="D549" s="23">
        <f>D537/D12*100</f>
        <v>42574.318181818184</v>
      </c>
      <c r="E549" s="23">
        <f>E537/E12*100</f>
        <v>43419.35135135135</v>
      </c>
      <c r="F549" s="23">
        <f>G549*0.97</f>
        <v>46535.43129679999</v>
      </c>
      <c r="G549" s="23">
        <v>47974.67143999999</v>
      </c>
      <c r="H549" s="23">
        <f>I549*0.98</f>
        <v>49836.088691871984</v>
      </c>
      <c r="I549" s="23">
        <v>50853.151726399985</v>
      </c>
      <c r="J549" s="23">
        <f>K549*0.98</f>
        <v>52826.25401338431</v>
      </c>
      <c r="K549" s="23">
        <v>53904.34082998399</v>
      </c>
    </row>
    <row r="550" spans="2:11" ht="18.75">
      <c r="B550" s="7" t="s">
        <v>474</v>
      </c>
      <c r="C550" s="4" t="s">
        <v>473</v>
      </c>
      <c r="D550" s="5">
        <v>14894.65</v>
      </c>
      <c r="E550" s="5">
        <v>16384.1</v>
      </c>
      <c r="F550" s="5">
        <v>17121.4</v>
      </c>
      <c r="G550" s="5">
        <v>18022.5</v>
      </c>
      <c r="H550" s="5">
        <v>17892</v>
      </c>
      <c r="I550" s="5">
        <v>19554.4</v>
      </c>
      <c r="J550" s="5">
        <v>18697</v>
      </c>
      <c r="K550" s="5">
        <v>21088.4</v>
      </c>
    </row>
    <row r="551" spans="2:11" ht="18.75">
      <c r="B551" s="7" t="s">
        <v>475</v>
      </c>
      <c r="C551" s="4" t="s">
        <v>11</v>
      </c>
      <c r="D551" s="5">
        <v>106.6</v>
      </c>
      <c r="E551" s="5">
        <v>110</v>
      </c>
      <c r="F551" s="5">
        <v>104.5</v>
      </c>
      <c r="G551" s="5">
        <v>110</v>
      </c>
      <c r="H551" s="5">
        <v>104.5</v>
      </c>
      <c r="I551" s="5">
        <v>108.5</v>
      </c>
      <c r="J551" s="5">
        <v>104.5</v>
      </c>
      <c r="K551" s="5">
        <v>107.8</v>
      </c>
    </row>
    <row r="552" spans="2:11" ht="37.5">
      <c r="B552" s="7" t="s">
        <v>476</v>
      </c>
      <c r="C552" s="4" t="s">
        <v>477</v>
      </c>
      <c r="D552" s="5">
        <v>9579</v>
      </c>
      <c r="E552" s="5">
        <v>10652</v>
      </c>
      <c r="F552" s="5">
        <v>11291</v>
      </c>
      <c r="G552" s="5">
        <v>11217</v>
      </c>
      <c r="H552" s="5">
        <v>11968</v>
      </c>
      <c r="I552" s="5">
        <v>11789</v>
      </c>
      <c r="J552" s="5">
        <v>12686</v>
      </c>
      <c r="K552" s="5">
        <v>12390</v>
      </c>
    </row>
    <row r="553" spans="2:11" ht="37.5">
      <c r="B553" s="7" t="s">
        <v>478</v>
      </c>
      <c r="C553" s="4" t="s">
        <v>479</v>
      </c>
      <c r="D553" s="19">
        <v>4.3</v>
      </c>
      <c r="E553" s="19">
        <v>4.3</v>
      </c>
      <c r="F553" s="19">
        <v>4.3</v>
      </c>
      <c r="G553" s="19">
        <v>4.1</v>
      </c>
      <c r="H553" s="19">
        <v>4.5</v>
      </c>
      <c r="I553" s="19">
        <v>3.9</v>
      </c>
      <c r="J553" s="19">
        <v>4.6</v>
      </c>
      <c r="K553" s="19">
        <v>3.8</v>
      </c>
    </row>
    <row r="554" spans="2:11" ht="18.75">
      <c r="B554" s="3" t="s">
        <v>480</v>
      </c>
      <c r="C554" s="4" t="s">
        <v>407</v>
      </c>
      <c r="D554" s="23">
        <v>34438.1</v>
      </c>
      <c r="E554" s="23">
        <f>D554*E537/D537</f>
        <v>36917.635111062475</v>
      </c>
      <c r="F554" s="23">
        <f>E554*F537/E537</f>
        <v>40022.805936467754</v>
      </c>
      <c r="G554" s="23">
        <f>E554*G537/E537</f>
        <v>40475.30436132191</v>
      </c>
      <c r="H554" s="23">
        <f>F554*H537/F537</f>
        <v>43232.02046051718</v>
      </c>
      <c r="I554" s="23">
        <f>G554*I537/G537</f>
        <v>44394.41212720065</v>
      </c>
      <c r="J554" s="23">
        <f>H554*J537/H537</f>
        <v>46682.50492706225</v>
      </c>
      <c r="K554" s="23">
        <f>I554*K537/I537</f>
        <v>48667.947893817596</v>
      </c>
    </row>
    <row r="555" spans="2:11" ht="18.75">
      <c r="B555" s="6" t="s">
        <v>163</v>
      </c>
      <c r="C555" s="4" t="s">
        <v>481</v>
      </c>
      <c r="D555" s="5"/>
      <c r="E555" s="5"/>
      <c r="F555" s="5"/>
      <c r="G555" s="5"/>
      <c r="H555" s="5"/>
      <c r="I555" s="5"/>
      <c r="J555" s="5"/>
      <c r="K555" s="5"/>
    </row>
    <row r="556" spans="2:11" ht="18.75">
      <c r="B556" s="6" t="s">
        <v>482</v>
      </c>
      <c r="C556" s="4" t="s">
        <v>407</v>
      </c>
      <c r="D556" s="23">
        <v>20693.5</v>
      </c>
      <c r="E556" s="23">
        <f>D556*$E$537/$D$537</f>
        <v>22183.427139440657</v>
      </c>
      <c r="F556" s="23">
        <f>E556*$F$537/$E$537</f>
        <v>24049.292343256322</v>
      </c>
      <c r="G556" s="23">
        <f>E556*$G$537/$E$537</f>
        <v>24321.193991567914</v>
      </c>
      <c r="H556" s="23">
        <f>F556*$H$537/$F$537</f>
        <v>25977.676335213397</v>
      </c>
      <c r="I556" s="23">
        <f>G556*$I$537/$G$537</f>
        <v>26676.145529347636</v>
      </c>
      <c r="J556" s="23">
        <f>H556*$J$537/$H$537</f>
        <v>28051.03695349519</v>
      </c>
      <c r="K556" s="23">
        <f>I556*$K$537/$I$537</f>
        <v>29244.069206510074</v>
      </c>
    </row>
    <row r="557" spans="2:11" ht="18.75">
      <c r="B557" s="6" t="s">
        <v>483</v>
      </c>
      <c r="C557" s="4" t="s">
        <v>407</v>
      </c>
      <c r="D557" s="23">
        <v>15577.2</v>
      </c>
      <c r="E557" s="23">
        <f>D557*$E$537/$D$537</f>
        <v>16698.75474117452</v>
      </c>
      <c r="F557" s="23">
        <f>E557*$F$537/$E$537</f>
        <v>18103.29991008637</v>
      </c>
      <c r="G557" s="23">
        <f>E557*$G$537/$E$537</f>
        <v>18307.97608164166</v>
      </c>
      <c r="H557" s="23">
        <f>F557*$H$537/$F$537</f>
        <v>19554.906603952255</v>
      </c>
      <c r="I557" s="23">
        <f>G557*$I$537/$G$537</f>
        <v>20080.68495613376</v>
      </c>
      <c r="J557" s="23">
        <f>H557*$J$537/$H$537</f>
        <v>21115.64562939982</v>
      </c>
      <c r="K557" s="23">
        <f>I557*$K$537/$I$537</f>
        <v>22013.710336272194</v>
      </c>
    </row>
    <row r="558" spans="2:11" ht="18.75">
      <c r="B558" s="6" t="s">
        <v>484</v>
      </c>
      <c r="C558" s="9" t="s">
        <v>138</v>
      </c>
      <c r="D558" s="23">
        <v>5291.2</v>
      </c>
      <c r="E558" s="23">
        <f>D558*$E$537/$D$537</f>
        <v>5672.165157185029</v>
      </c>
      <c r="F558" s="23">
        <f>E558*$F$537/$E$537</f>
        <v>6149.255352967735</v>
      </c>
      <c r="G558" s="23">
        <f>E558*$G$537/$E$537</f>
        <v>6218.778923245664</v>
      </c>
      <c r="H558" s="23">
        <f>F558*$H$537/$F$537</f>
        <v>6642.331216318221</v>
      </c>
      <c r="I558" s="23">
        <f>G558*$I$537/$G$537</f>
        <v>6820.925470552792</v>
      </c>
      <c r="J558" s="23">
        <f>H558*$J$537/$H$537</f>
        <v>7172.476706614819</v>
      </c>
      <c r="K558" s="23">
        <f>I558*$K$537/$I$537</f>
        <v>7477.527677071838</v>
      </c>
    </row>
    <row r="559" spans="2:11" ht="18.75">
      <c r="B559" s="6" t="s">
        <v>485</v>
      </c>
      <c r="C559" s="4" t="s">
        <v>407</v>
      </c>
      <c r="D559" s="23">
        <v>13744.6</v>
      </c>
      <c r="E559" s="23">
        <f>D559*$E$537/$D$537</f>
        <v>14734.207971621816</v>
      </c>
      <c r="F559" s="23">
        <f>E559*$F$537/$E$537</f>
        <v>15973.513593211435</v>
      </c>
      <c r="G559" s="23">
        <f>E559*$G$537/$E$537</f>
        <v>16154.110369753998</v>
      </c>
      <c r="H559" s="23">
        <f>F559*$H$537/$F$537</f>
        <v>17254.344125303793</v>
      </c>
      <c r="I559" s="23">
        <f>G559*$I$537/$G$537</f>
        <v>17718.26659785302</v>
      </c>
      <c r="J559" s="23">
        <f>H559*$J$537/$H$537</f>
        <v>18631.46797356706</v>
      </c>
      <c r="K559" s="23">
        <f>I559*$K$537/$I$537</f>
        <v>19423.87868730753</v>
      </c>
    </row>
    <row r="560" spans="2:11" ht="37.5">
      <c r="B560" s="7" t="s">
        <v>486</v>
      </c>
      <c r="C560" s="4" t="s">
        <v>407</v>
      </c>
      <c r="D560" s="23">
        <f>D537-D554</f>
        <v>3027.300000000003</v>
      </c>
      <c r="E560" s="23">
        <f aca="true" t="shared" si="2" ref="E560:K560">E537-E554</f>
        <v>3245.264888937527</v>
      </c>
      <c r="F560" s="23">
        <f t="shared" si="2"/>
        <v>3518.2266272375346</v>
      </c>
      <c r="G560" s="23">
        <f t="shared" si="2"/>
        <v>3558.003748552619</v>
      </c>
      <c r="H560" s="23">
        <f t="shared" si="2"/>
        <v>3800.3343837239518</v>
      </c>
      <c r="I560" s="23">
        <f t="shared" si="2"/>
        <v>3902.515058399702</v>
      </c>
      <c r="J560" s="23">
        <f t="shared" si="2"/>
        <v>4103.651106353012</v>
      </c>
      <c r="K560" s="23">
        <f t="shared" si="2"/>
        <v>4278.1825553370945</v>
      </c>
    </row>
    <row r="561" spans="2:11" ht="18.75">
      <c r="B561" s="3" t="s">
        <v>487</v>
      </c>
      <c r="C561" s="4"/>
      <c r="D561" s="5"/>
      <c r="E561" s="5"/>
      <c r="F561" s="5"/>
      <c r="G561" s="5"/>
      <c r="H561" s="5"/>
      <c r="I561" s="5"/>
      <c r="J561" s="5"/>
      <c r="K561" s="5"/>
    </row>
    <row r="562" spans="2:11" ht="18.75">
      <c r="B562" s="7" t="s">
        <v>488</v>
      </c>
      <c r="C562" s="4" t="s">
        <v>327</v>
      </c>
      <c r="D562" s="17">
        <v>63.454</v>
      </c>
      <c r="E562" s="18">
        <v>64.409</v>
      </c>
      <c r="F562" s="18">
        <v>64.859</v>
      </c>
      <c r="G562" s="18">
        <v>65.053</v>
      </c>
      <c r="H562" s="18">
        <v>65.313</v>
      </c>
      <c r="I562" s="18">
        <v>65.703</v>
      </c>
      <c r="J562" s="18">
        <v>65.77</v>
      </c>
      <c r="K562" s="18">
        <v>66.359</v>
      </c>
    </row>
    <row r="563" spans="2:11" ht="18.75">
      <c r="B563" s="7" t="s">
        <v>489</v>
      </c>
      <c r="C563" s="4" t="s">
        <v>327</v>
      </c>
      <c r="D563" s="17">
        <v>52.902</v>
      </c>
      <c r="E563" s="18">
        <v>53.431</v>
      </c>
      <c r="F563" s="18">
        <v>53.805</v>
      </c>
      <c r="G563" s="18">
        <v>53.965</v>
      </c>
      <c r="H563" s="18">
        <v>54.343</v>
      </c>
      <c r="I563" s="18">
        <v>54.505</v>
      </c>
      <c r="J563" s="18">
        <v>54.723</v>
      </c>
      <c r="K563" s="18">
        <v>55.05</v>
      </c>
    </row>
    <row r="564" spans="2:11" ht="37.5">
      <c r="B564" s="3" t="s">
        <v>490</v>
      </c>
      <c r="C564" s="4" t="s">
        <v>481</v>
      </c>
      <c r="D564" s="5"/>
      <c r="E564" s="5"/>
      <c r="F564" s="5"/>
      <c r="G564" s="5"/>
      <c r="H564" s="5"/>
      <c r="I564" s="5"/>
      <c r="J564" s="5"/>
      <c r="K564" s="5"/>
    </row>
    <row r="565" spans="2:11" ht="37.5">
      <c r="B565" s="6" t="s">
        <v>491</v>
      </c>
      <c r="C565" s="4" t="s">
        <v>327</v>
      </c>
      <c r="D565" s="18">
        <v>27.245</v>
      </c>
      <c r="E565" s="18">
        <v>27.728</v>
      </c>
      <c r="F565" s="18">
        <v>26.995</v>
      </c>
      <c r="G565" s="18">
        <v>27.054</v>
      </c>
      <c r="H565" s="18">
        <v>26.795</v>
      </c>
      <c r="I565" s="18">
        <v>26.892</v>
      </c>
      <c r="J565" s="18">
        <v>26.235</v>
      </c>
      <c r="K565" s="18">
        <v>26.731</v>
      </c>
    </row>
    <row r="566" spans="2:11" ht="37.5">
      <c r="B566" s="7" t="s">
        <v>492</v>
      </c>
      <c r="C566" s="9" t="s">
        <v>327</v>
      </c>
      <c r="D566" s="18">
        <v>0.54</v>
      </c>
      <c r="E566" s="18">
        <v>0.545</v>
      </c>
      <c r="F566" s="18">
        <v>0.51</v>
      </c>
      <c r="G566" s="18">
        <v>0.536</v>
      </c>
      <c r="H566" s="18">
        <v>0.5</v>
      </c>
      <c r="I566" s="18">
        <v>0.533</v>
      </c>
      <c r="J566" s="18">
        <v>0.49</v>
      </c>
      <c r="K566" s="18">
        <v>0.53</v>
      </c>
    </row>
    <row r="567" spans="2:11" ht="18.75">
      <c r="B567" s="7" t="s">
        <v>493</v>
      </c>
      <c r="C567" s="9" t="s">
        <v>327</v>
      </c>
      <c r="D567" s="18">
        <v>10.57</v>
      </c>
      <c r="E567" s="18">
        <v>10.675</v>
      </c>
      <c r="F567" s="18">
        <v>10.506</v>
      </c>
      <c r="G567" s="18">
        <v>10.517</v>
      </c>
      <c r="H567" s="18">
        <v>10.5</v>
      </c>
      <c r="I567" s="18">
        <v>10.51</v>
      </c>
      <c r="J567" s="18">
        <v>10.49</v>
      </c>
      <c r="K567" s="18">
        <v>10.505</v>
      </c>
    </row>
    <row r="568" spans="2:11" ht="18.75">
      <c r="B568" s="7" t="s">
        <v>494</v>
      </c>
      <c r="C568" s="9" t="s">
        <v>327</v>
      </c>
      <c r="D568" s="18">
        <v>0.487</v>
      </c>
      <c r="E568" s="18">
        <v>0.492</v>
      </c>
      <c r="F568" s="18">
        <v>0.47</v>
      </c>
      <c r="G568" s="18">
        <v>0.485</v>
      </c>
      <c r="H568" s="18">
        <v>0.475</v>
      </c>
      <c r="I568" s="18">
        <v>0.482</v>
      </c>
      <c r="J568" s="18">
        <v>0.465</v>
      </c>
      <c r="K568" s="18">
        <v>0.479</v>
      </c>
    </row>
    <row r="569" spans="2:11" ht="18.75">
      <c r="B569" s="7" t="s">
        <v>495</v>
      </c>
      <c r="C569" s="9" t="s">
        <v>327</v>
      </c>
      <c r="D569" s="18">
        <v>14.06</v>
      </c>
      <c r="E569" s="18">
        <v>14.201</v>
      </c>
      <c r="F569" s="18">
        <v>14.837</v>
      </c>
      <c r="G569" s="18">
        <v>15.058</v>
      </c>
      <c r="H569" s="18">
        <v>15.015</v>
      </c>
      <c r="I569" s="18">
        <v>15.51</v>
      </c>
      <c r="J569" s="18">
        <v>15.38</v>
      </c>
      <c r="K569" s="18">
        <v>16.053</v>
      </c>
    </row>
    <row r="570" spans="2:11" ht="37.5">
      <c r="B570" s="6" t="s">
        <v>496</v>
      </c>
      <c r="C570" s="9" t="s">
        <v>327</v>
      </c>
      <c r="D570" s="18">
        <v>6.3</v>
      </c>
      <c r="E570" s="18">
        <v>6.281</v>
      </c>
      <c r="F570" s="18">
        <v>6.1</v>
      </c>
      <c r="G570" s="18">
        <v>6.256</v>
      </c>
      <c r="H570" s="18">
        <v>6</v>
      </c>
      <c r="I570" s="18">
        <v>6.218</v>
      </c>
      <c r="J570" s="18">
        <v>5.9</v>
      </c>
      <c r="K570" s="18">
        <v>6.181</v>
      </c>
    </row>
    <row r="571" spans="2:11" ht="37.5">
      <c r="B571" s="6" t="s">
        <v>497</v>
      </c>
      <c r="C571" s="9" t="s">
        <v>327</v>
      </c>
      <c r="D571" s="18">
        <v>3.589</v>
      </c>
      <c r="E571" s="18">
        <v>3.991</v>
      </c>
      <c r="F571" s="18">
        <v>4.131</v>
      </c>
      <c r="G571" s="18">
        <v>4.23</v>
      </c>
      <c r="H571" s="18">
        <v>4.201</v>
      </c>
      <c r="I571" s="18">
        <v>4.484</v>
      </c>
      <c r="J571" s="18">
        <v>4.43</v>
      </c>
      <c r="K571" s="18">
        <v>4.753</v>
      </c>
    </row>
    <row r="572" spans="2:11" ht="18.75">
      <c r="B572" s="6" t="s">
        <v>498</v>
      </c>
      <c r="C572" s="9" t="s">
        <v>253</v>
      </c>
      <c r="D572" s="5">
        <v>0.37</v>
      </c>
      <c r="E572" s="5">
        <v>0.37</v>
      </c>
      <c r="F572" s="5">
        <v>0.37</v>
      </c>
      <c r="G572" s="5">
        <v>0.32</v>
      </c>
      <c r="H572" s="5">
        <v>0.37</v>
      </c>
      <c r="I572" s="5">
        <v>0.32</v>
      </c>
      <c r="J572" s="5">
        <v>0.35</v>
      </c>
      <c r="K572" s="5">
        <v>0.3</v>
      </c>
    </row>
    <row r="573" spans="2:11" ht="18.75">
      <c r="B573" s="6" t="s">
        <v>499</v>
      </c>
      <c r="C573" s="9" t="s">
        <v>253</v>
      </c>
      <c r="D573" s="5">
        <v>0.17</v>
      </c>
      <c r="E573" s="5">
        <v>0.17</v>
      </c>
      <c r="F573" s="5">
        <v>0.25</v>
      </c>
      <c r="G573" s="5">
        <v>0.17</v>
      </c>
      <c r="H573" s="5">
        <v>0.25</v>
      </c>
      <c r="I573" s="5">
        <v>0.17</v>
      </c>
      <c r="J573" s="5">
        <v>0.23</v>
      </c>
      <c r="K573" s="5">
        <v>0.16</v>
      </c>
    </row>
    <row r="574" spans="2:11" ht="18.75">
      <c r="B574" s="6" t="s">
        <v>500</v>
      </c>
      <c r="C574" s="4" t="s">
        <v>327</v>
      </c>
      <c r="D574" s="18">
        <v>0.2</v>
      </c>
      <c r="E574" s="18">
        <v>0.2</v>
      </c>
      <c r="F574" s="18">
        <v>0.2</v>
      </c>
      <c r="G574" s="18">
        <v>0.18</v>
      </c>
      <c r="H574" s="18">
        <v>0.2</v>
      </c>
      <c r="I574" s="18">
        <v>0.18</v>
      </c>
      <c r="J574" s="18">
        <v>0.2</v>
      </c>
      <c r="K574" s="18">
        <v>0.15</v>
      </c>
    </row>
    <row r="575" spans="2:11" ht="56.25">
      <c r="B575" s="6" t="s">
        <v>501</v>
      </c>
      <c r="C575" s="4" t="s">
        <v>327</v>
      </c>
      <c r="D575" s="18">
        <v>0.092</v>
      </c>
      <c r="E575" s="18">
        <v>0.092</v>
      </c>
      <c r="F575" s="18">
        <v>0.14</v>
      </c>
      <c r="G575" s="18">
        <v>0.091</v>
      </c>
      <c r="H575" s="18">
        <v>0.13</v>
      </c>
      <c r="I575" s="18">
        <v>0.091</v>
      </c>
      <c r="J575" s="18">
        <v>0.12</v>
      </c>
      <c r="K575" s="18">
        <v>0.088</v>
      </c>
    </row>
    <row r="576" spans="2:11" ht="56.25">
      <c r="B576" s="7" t="s">
        <v>502</v>
      </c>
      <c r="C576" s="9" t="s">
        <v>503</v>
      </c>
      <c r="D576" s="19">
        <v>0.6</v>
      </c>
      <c r="E576" s="19">
        <v>0.6</v>
      </c>
      <c r="F576" s="19">
        <v>0.6</v>
      </c>
      <c r="G576" s="19">
        <v>0.4</v>
      </c>
      <c r="H576" s="19">
        <v>0.6</v>
      </c>
      <c r="I576" s="19">
        <v>0.3</v>
      </c>
      <c r="J576" s="19">
        <v>0.6</v>
      </c>
      <c r="K576" s="19">
        <v>0.3</v>
      </c>
    </row>
    <row r="577" spans="2:11" ht="37.5">
      <c r="B577" s="7" t="s">
        <v>326</v>
      </c>
      <c r="C577" s="8" t="s">
        <v>327</v>
      </c>
      <c r="D577" s="18">
        <v>40.015</v>
      </c>
      <c r="E577" s="18">
        <v>41.215</v>
      </c>
      <c r="F577" s="18">
        <v>41.215</v>
      </c>
      <c r="G577" s="18">
        <v>42.451</v>
      </c>
      <c r="H577" s="18">
        <v>41.503</v>
      </c>
      <c r="I577" s="18">
        <v>42.072</v>
      </c>
      <c r="J577" s="18">
        <v>41.794</v>
      </c>
      <c r="K577" s="18">
        <v>42.703</v>
      </c>
    </row>
    <row r="578" spans="2:11" ht="37.5">
      <c r="B578" s="7" t="s">
        <v>504</v>
      </c>
      <c r="C578" s="9" t="s">
        <v>473</v>
      </c>
      <c r="D578" s="19">
        <v>56602.107543004706</v>
      </c>
      <c r="E578" s="19">
        <v>60999.02947955841</v>
      </c>
      <c r="F578" s="19">
        <v>64048.99106312426</v>
      </c>
      <c r="G578" s="19">
        <v>65382.18573571098</v>
      </c>
      <c r="H578" s="19">
        <v>67102.77971873518</v>
      </c>
      <c r="I578" s="19">
        <v>73096.06151359573</v>
      </c>
      <c r="J578" s="19">
        <v>71966.41064905649</v>
      </c>
      <c r="K578" s="19">
        <v>79865.77836061477</v>
      </c>
    </row>
    <row r="579" spans="2:11" ht="37.5">
      <c r="B579" s="7" t="s">
        <v>504</v>
      </c>
      <c r="C579" s="9" t="s">
        <v>11</v>
      </c>
      <c r="D579" s="5">
        <v>111.8</v>
      </c>
      <c r="E579" s="5">
        <v>107.76812406360143</v>
      </c>
      <c r="F579" s="5">
        <v>105.00001657335865</v>
      </c>
      <c r="G579" s="5">
        <v>107.18561638365316</v>
      </c>
      <c r="H579" s="5">
        <v>104.76789502054955</v>
      </c>
      <c r="I579" s="5">
        <v>111.79813077688459</v>
      </c>
      <c r="J579" s="5">
        <v>107.24803197528846</v>
      </c>
      <c r="K579" s="5">
        <v>109.26139754569387</v>
      </c>
    </row>
    <row r="580" spans="2:11" ht="18.75">
      <c r="B580" s="6" t="s">
        <v>505</v>
      </c>
      <c r="C580" s="4" t="s">
        <v>144</v>
      </c>
      <c r="D580" s="22">
        <v>27179.2</v>
      </c>
      <c r="E580" s="23">
        <v>30168.9</v>
      </c>
      <c r="F580" s="23">
        <v>31677.35</v>
      </c>
      <c r="G580" s="23">
        <v>33306.47</v>
      </c>
      <c r="H580" s="23">
        <v>33419.6</v>
      </c>
      <c r="I580" s="23">
        <v>36903.57</v>
      </c>
      <c r="J580" s="23">
        <v>36093.17</v>
      </c>
      <c r="K580" s="23">
        <v>40926.1</v>
      </c>
    </row>
    <row r="581" spans="2:11" ht="18.75">
      <c r="B581" s="6" t="s">
        <v>506</v>
      </c>
      <c r="C581" s="4" t="s">
        <v>144</v>
      </c>
      <c r="D581" s="5">
        <v>738.6</v>
      </c>
      <c r="E581" s="5">
        <v>812.4</v>
      </c>
      <c r="F581" s="5">
        <v>853</v>
      </c>
      <c r="G581" s="5">
        <v>869.3</v>
      </c>
      <c r="H581" s="5">
        <v>874.3</v>
      </c>
      <c r="I581" s="5">
        <v>899.7</v>
      </c>
      <c r="J581" s="5">
        <v>896.2</v>
      </c>
      <c r="K581" s="5">
        <v>931.2</v>
      </c>
    </row>
    <row r="582" spans="2:11" ht="75">
      <c r="B582" s="7" t="s">
        <v>507</v>
      </c>
      <c r="C582" s="4" t="s">
        <v>508</v>
      </c>
      <c r="D582" s="5">
        <v>0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</row>
    <row r="583" spans="2:11" ht="37.5">
      <c r="B583" s="7" t="s">
        <v>509</v>
      </c>
      <c r="C583" s="9" t="s">
        <v>253</v>
      </c>
      <c r="D583" s="5">
        <v>34.2</v>
      </c>
      <c r="E583" s="5">
        <v>34.2</v>
      </c>
      <c r="F583" s="5">
        <v>34.2</v>
      </c>
      <c r="G583" s="5">
        <v>34.3</v>
      </c>
      <c r="H583" s="5">
        <v>34.3</v>
      </c>
      <c r="I583" s="5">
        <v>34.4</v>
      </c>
      <c r="J583" s="5">
        <v>34.4</v>
      </c>
      <c r="K583" s="5">
        <v>34.5</v>
      </c>
    </row>
    <row r="584" spans="2:11" ht="18.75">
      <c r="B584" s="14" t="s">
        <v>510</v>
      </c>
      <c r="C584" s="4"/>
      <c r="D584" s="5"/>
      <c r="E584" s="5"/>
      <c r="F584" s="5"/>
      <c r="G584" s="5"/>
      <c r="H584" s="5"/>
      <c r="I584" s="5"/>
      <c r="J584" s="5"/>
      <c r="K584" s="5"/>
    </row>
    <row r="585" spans="2:11" ht="37.5">
      <c r="B585" s="7" t="s">
        <v>511</v>
      </c>
      <c r="C585" s="4" t="s">
        <v>503</v>
      </c>
      <c r="D585" s="26">
        <v>4017.0000000000005</v>
      </c>
      <c r="E585" s="26">
        <v>4517</v>
      </c>
      <c r="F585" s="26">
        <v>4997</v>
      </c>
      <c r="G585" s="26">
        <v>5067</v>
      </c>
      <c r="H585" s="26">
        <v>5477</v>
      </c>
      <c r="I585" s="26">
        <v>5617</v>
      </c>
      <c r="J585" s="26">
        <v>5957</v>
      </c>
      <c r="K585" s="26">
        <v>6167</v>
      </c>
    </row>
    <row r="586" spans="2:11" ht="56.25">
      <c r="B586" s="7" t="s">
        <v>512</v>
      </c>
      <c r="C586" s="8" t="s">
        <v>327</v>
      </c>
      <c r="D586" s="18">
        <v>9.373</v>
      </c>
      <c r="E586" s="18">
        <v>9.873</v>
      </c>
      <c r="F586" s="18">
        <v>9.923</v>
      </c>
      <c r="G586" s="18">
        <v>9.973</v>
      </c>
      <c r="H586" s="18">
        <v>9.983</v>
      </c>
      <c r="I586" s="18">
        <v>10.083</v>
      </c>
      <c r="J586" s="18">
        <v>10.043</v>
      </c>
      <c r="K586" s="18">
        <v>10.203</v>
      </c>
    </row>
    <row r="587" spans="2:11" ht="18.75">
      <c r="B587" s="7" t="s">
        <v>513</v>
      </c>
      <c r="C587" s="4" t="s">
        <v>327</v>
      </c>
      <c r="D587" s="18">
        <v>0.249</v>
      </c>
      <c r="E587" s="18">
        <v>0.25</v>
      </c>
      <c r="F587" s="18">
        <v>0.251</v>
      </c>
      <c r="G587" s="18">
        <v>0.253</v>
      </c>
      <c r="H587" s="18">
        <v>0.252</v>
      </c>
      <c r="I587" s="18">
        <v>0.254</v>
      </c>
      <c r="J587" s="18">
        <v>0.253</v>
      </c>
      <c r="K587" s="18">
        <v>0.255</v>
      </c>
    </row>
    <row r="588" spans="2:11" ht="18.75">
      <c r="B588" s="6" t="s">
        <v>514</v>
      </c>
      <c r="C588" s="8" t="s">
        <v>327</v>
      </c>
      <c r="D588" s="5">
        <v>0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</row>
    <row r="589" spans="2:11" ht="37.5">
      <c r="B589" s="7" t="s">
        <v>515</v>
      </c>
      <c r="C589" s="8" t="s">
        <v>327</v>
      </c>
      <c r="D589" s="18">
        <v>0.645</v>
      </c>
      <c r="E589" s="18">
        <v>0.635</v>
      </c>
      <c r="F589" s="18">
        <v>0.631</v>
      </c>
      <c r="G589" s="18">
        <v>0.645</v>
      </c>
      <c r="H589" s="18">
        <v>0.638</v>
      </c>
      <c r="I589" s="18">
        <v>0.65</v>
      </c>
      <c r="J589" s="18">
        <v>0.64</v>
      </c>
      <c r="K589" s="18">
        <v>0.655</v>
      </c>
    </row>
    <row r="590" spans="2:11" ht="37.5">
      <c r="B590" s="7" t="s">
        <v>516</v>
      </c>
      <c r="C590" s="8" t="s">
        <v>327</v>
      </c>
      <c r="D590" s="18">
        <v>2.416</v>
      </c>
      <c r="E590" s="18">
        <v>2.372</v>
      </c>
      <c r="F590" s="18">
        <v>2.375</v>
      </c>
      <c r="G590" s="18">
        <v>2.38</v>
      </c>
      <c r="H590" s="18">
        <v>2.378</v>
      </c>
      <c r="I590" s="18">
        <v>2.4</v>
      </c>
      <c r="J590" s="18">
        <v>2.381</v>
      </c>
      <c r="K590" s="18">
        <v>2.421</v>
      </c>
    </row>
    <row r="591" spans="2:11" ht="37.5">
      <c r="B591" s="7" t="s">
        <v>517</v>
      </c>
      <c r="C591" s="8" t="s">
        <v>327</v>
      </c>
      <c r="D591" s="18">
        <v>2.416</v>
      </c>
      <c r="E591" s="18">
        <v>2.372</v>
      </c>
      <c r="F591" s="18">
        <v>2.375</v>
      </c>
      <c r="G591" s="18">
        <v>2.38</v>
      </c>
      <c r="H591" s="18">
        <v>2.378</v>
      </c>
      <c r="I591" s="18">
        <v>2.4</v>
      </c>
      <c r="J591" s="18">
        <v>2.381</v>
      </c>
      <c r="K591" s="18">
        <v>2.421</v>
      </c>
    </row>
    <row r="592" spans="2:11" ht="37.5">
      <c r="B592" s="7" t="s">
        <v>518</v>
      </c>
      <c r="C592" s="8" t="s">
        <v>327</v>
      </c>
      <c r="D592" s="18">
        <v>5.982</v>
      </c>
      <c r="E592" s="18">
        <v>5.893</v>
      </c>
      <c r="F592" s="18">
        <v>5.89</v>
      </c>
      <c r="G592" s="18">
        <v>5.9</v>
      </c>
      <c r="H592" s="18">
        <v>5.895</v>
      </c>
      <c r="I592" s="18">
        <v>5.91</v>
      </c>
      <c r="J592" s="18">
        <v>5.902</v>
      </c>
      <c r="K592" s="18">
        <v>5.921</v>
      </c>
    </row>
    <row r="593" spans="2:11" ht="37.5">
      <c r="B593" s="7" t="s">
        <v>517</v>
      </c>
      <c r="C593" s="8" t="s">
        <v>327</v>
      </c>
      <c r="D593" s="18">
        <v>5.11</v>
      </c>
      <c r="E593" s="18">
        <v>5.021</v>
      </c>
      <c r="F593" s="18">
        <v>5.018</v>
      </c>
      <c r="G593" s="18">
        <v>5.028</v>
      </c>
      <c r="H593" s="18">
        <v>5.023</v>
      </c>
      <c r="I593" s="18">
        <v>5.038</v>
      </c>
      <c r="J593" s="18">
        <v>5.03</v>
      </c>
      <c r="K593" s="18">
        <v>5.049</v>
      </c>
    </row>
    <row r="594" spans="2:11" ht="18.75">
      <c r="B594" s="3" t="s">
        <v>519</v>
      </c>
      <c r="C594" s="4" t="s">
        <v>481</v>
      </c>
      <c r="D594" s="5"/>
      <c r="E594" s="5"/>
      <c r="F594" s="5"/>
      <c r="G594" s="5"/>
      <c r="H594" s="5"/>
      <c r="I594" s="5"/>
      <c r="J594" s="5"/>
      <c r="K594" s="5"/>
    </row>
    <row r="595" spans="2:11" ht="37.5">
      <c r="B595" s="7" t="s">
        <v>520</v>
      </c>
      <c r="C595" s="8" t="s">
        <v>327</v>
      </c>
      <c r="D595" s="27">
        <v>0.585</v>
      </c>
      <c r="E595" s="27">
        <v>0.483</v>
      </c>
      <c r="F595" s="27">
        <v>0.538</v>
      </c>
      <c r="G595" s="27">
        <v>0.54</v>
      </c>
      <c r="H595" s="27">
        <v>0.539</v>
      </c>
      <c r="I595" s="27">
        <v>0.542</v>
      </c>
      <c r="J595" s="27">
        <v>0.541</v>
      </c>
      <c r="K595" s="27">
        <v>0.543</v>
      </c>
    </row>
    <row r="596" spans="2:11" ht="37.5">
      <c r="B596" s="7" t="s">
        <v>521</v>
      </c>
      <c r="C596" s="8" t="s">
        <v>327</v>
      </c>
      <c r="D596" s="27">
        <v>1.286</v>
      </c>
      <c r="E596" s="27">
        <v>1.395</v>
      </c>
      <c r="F596" s="27">
        <v>1.425</v>
      </c>
      <c r="G596" s="27">
        <v>1.425</v>
      </c>
      <c r="H596" s="27">
        <v>1.36</v>
      </c>
      <c r="I596" s="27">
        <v>1.36</v>
      </c>
      <c r="J596" s="27">
        <v>1.32</v>
      </c>
      <c r="K596" s="27">
        <v>1.32</v>
      </c>
    </row>
    <row r="597" spans="2:11" ht="18.75">
      <c r="B597" s="3" t="s">
        <v>522</v>
      </c>
      <c r="C597" s="4"/>
      <c r="D597" s="23"/>
      <c r="E597" s="23"/>
      <c r="F597" s="23"/>
      <c r="G597" s="23"/>
      <c r="H597" s="23"/>
      <c r="I597" s="23"/>
      <c r="J597" s="23"/>
      <c r="K597" s="23"/>
    </row>
    <row r="598" spans="2:11" ht="18.75">
      <c r="B598" s="6" t="s">
        <v>523</v>
      </c>
      <c r="C598" s="16"/>
      <c r="D598" s="23"/>
      <c r="E598" s="23"/>
      <c r="F598" s="23"/>
      <c r="G598" s="23"/>
      <c r="H598" s="23"/>
      <c r="I598" s="23"/>
      <c r="J598" s="23"/>
      <c r="K598" s="23"/>
    </row>
    <row r="599" spans="2:11" ht="18.75">
      <c r="B599" s="6" t="s">
        <v>524</v>
      </c>
      <c r="C599" s="4" t="s">
        <v>525</v>
      </c>
      <c r="D599" s="23">
        <v>131</v>
      </c>
      <c r="E599" s="23">
        <v>136</v>
      </c>
      <c r="F599" s="23">
        <v>135</v>
      </c>
      <c r="G599" s="23">
        <v>135</v>
      </c>
      <c r="H599" s="23">
        <v>133</v>
      </c>
      <c r="I599" s="23">
        <v>133</v>
      </c>
      <c r="J599" s="23">
        <v>130</v>
      </c>
      <c r="K599" s="23">
        <v>130</v>
      </c>
    </row>
    <row r="600" spans="2:11" ht="18.75">
      <c r="B600" s="6" t="s">
        <v>526</v>
      </c>
      <c r="C600" s="4" t="s">
        <v>527</v>
      </c>
      <c r="D600" s="32">
        <v>11</v>
      </c>
      <c r="E600" s="32">
        <v>11</v>
      </c>
      <c r="F600" s="32">
        <v>11</v>
      </c>
      <c r="G600" s="32">
        <v>11</v>
      </c>
      <c r="H600" s="32">
        <v>11</v>
      </c>
      <c r="I600" s="32">
        <v>11</v>
      </c>
      <c r="J600" s="32">
        <v>11</v>
      </c>
      <c r="K600" s="32">
        <v>11</v>
      </c>
    </row>
    <row r="601" spans="2:11" ht="18.75">
      <c r="B601" s="6" t="s">
        <v>528</v>
      </c>
      <c r="C601" s="4" t="s">
        <v>527</v>
      </c>
      <c r="D601" s="23">
        <v>3</v>
      </c>
      <c r="E601" s="23">
        <v>3</v>
      </c>
      <c r="F601" s="23">
        <v>3</v>
      </c>
      <c r="G601" s="23">
        <v>3</v>
      </c>
      <c r="H601" s="23">
        <v>3</v>
      </c>
      <c r="I601" s="23">
        <v>3</v>
      </c>
      <c r="J601" s="23">
        <v>3</v>
      </c>
      <c r="K601" s="23">
        <v>3</v>
      </c>
    </row>
    <row r="602" spans="2:11" ht="18.75">
      <c r="B602" s="6" t="s">
        <v>529</v>
      </c>
      <c r="C602" s="4" t="s">
        <v>527</v>
      </c>
      <c r="D602" s="23">
        <v>20</v>
      </c>
      <c r="E602" s="23">
        <v>20</v>
      </c>
      <c r="F602" s="23">
        <v>20</v>
      </c>
      <c r="G602" s="23">
        <v>20</v>
      </c>
      <c r="H602" s="23">
        <v>20</v>
      </c>
      <c r="I602" s="23">
        <v>20</v>
      </c>
      <c r="J602" s="23">
        <v>20</v>
      </c>
      <c r="K602" s="23">
        <v>20</v>
      </c>
    </row>
    <row r="603" spans="2:11" ht="37.5">
      <c r="B603" s="6" t="s">
        <v>530</v>
      </c>
      <c r="C603" s="8" t="s">
        <v>531</v>
      </c>
      <c r="D603" s="23">
        <v>342</v>
      </c>
      <c r="E603" s="23">
        <v>353</v>
      </c>
      <c r="F603" s="23">
        <v>349</v>
      </c>
      <c r="G603" s="23">
        <v>349</v>
      </c>
      <c r="H603" s="23">
        <v>345</v>
      </c>
      <c r="I603" s="23">
        <v>345</v>
      </c>
      <c r="J603" s="23">
        <v>341</v>
      </c>
      <c r="K603" s="23">
        <v>341</v>
      </c>
    </row>
    <row r="604" spans="2:11" ht="18.75">
      <c r="B604" s="6" t="s">
        <v>532</v>
      </c>
      <c r="C604" s="4"/>
      <c r="D604" s="23"/>
      <c r="E604" s="23"/>
      <c r="F604" s="23"/>
      <c r="G604" s="23"/>
      <c r="H604" s="23"/>
      <c r="I604" s="23"/>
      <c r="J604" s="23"/>
      <c r="K604" s="23"/>
    </row>
    <row r="605" spans="2:11" ht="18.75">
      <c r="B605" s="6" t="s">
        <v>533</v>
      </c>
      <c r="C605" s="8" t="s">
        <v>534</v>
      </c>
      <c r="D605" s="27">
        <v>1.214</v>
      </c>
      <c r="E605" s="23">
        <v>1.289</v>
      </c>
      <c r="F605" s="23">
        <v>1.29</v>
      </c>
      <c r="G605" s="23">
        <v>1.29</v>
      </c>
      <c r="H605" s="23">
        <v>1.3</v>
      </c>
      <c r="I605" s="23">
        <v>1.3</v>
      </c>
      <c r="J605" s="23">
        <v>1.305</v>
      </c>
      <c r="K605" s="23">
        <v>1.31</v>
      </c>
    </row>
    <row r="606" spans="2:11" ht="18.75">
      <c r="B606" s="6" t="s">
        <v>535</v>
      </c>
      <c r="C606" s="8" t="s">
        <v>536</v>
      </c>
      <c r="D606" s="23">
        <v>76</v>
      </c>
      <c r="E606" s="23">
        <v>77</v>
      </c>
      <c r="F606" s="23">
        <v>76</v>
      </c>
      <c r="G606" s="23">
        <v>76</v>
      </c>
      <c r="H606" s="23">
        <v>75</v>
      </c>
      <c r="I606" s="23">
        <v>75</v>
      </c>
      <c r="J606" s="23">
        <v>75</v>
      </c>
      <c r="K606" s="23">
        <v>75</v>
      </c>
    </row>
    <row r="607" spans="2:11" ht="18.75">
      <c r="B607" s="6" t="s">
        <v>537</v>
      </c>
      <c r="C607" s="8" t="s">
        <v>536</v>
      </c>
      <c r="D607" s="23">
        <v>137</v>
      </c>
      <c r="E607" s="23">
        <v>138</v>
      </c>
      <c r="F607" s="23">
        <v>138</v>
      </c>
      <c r="G607" s="23">
        <v>138</v>
      </c>
      <c r="H607" s="23">
        <v>138</v>
      </c>
      <c r="I607" s="23">
        <v>138</v>
      </c>
      <c r="J607" s="23">
        <v>138</v>
      </c>
      <c r="K607" s="23">
        <v>138</v>
      </c>
    </row>
    <row r="608" spans="2:11" ht="18.75">
      <c r="B608" s="6" t="s">
        <v>538</v>
      </c>
      <c r="C608" s="8" t="s">
        <v>534</v>
      </c>
      <c r="D608" s="27">
        <v>2.041</v>
      </c>
      <c r="E608" s="27">
        <v>1.998</v>
      </c>
      <c r="F608" s="27">
        <v>1.99</v>
      </c>
      <c r="G608" s="27">
        <v>1.99</v>
      </c>
      <c r="H608" s="27">
        <v>1.98</v>
      </c>
      <c r="I608" s="27">
        <v>1.98</v>
      </c>
      <c r="J608" s="27">
        <v>1.985</v>
      </c>
      <c r="K608" s="27">
        <v>1.985</v>
      </c>
    </row>
    <row r="609" spans="2:11" ht="18.75">
      <c r="B609" s="6" t="s">
        <v>539</v>
      </c>
      <c r="C609" s="8" t="s">
        <v>536</v>
      </c>
      <c r="D609" s="23">
        <v>232</v>
      </c>
      <c r="E609" s="23">
        <v>231</v>
      </c>
      <c r="F609" s="23">
        <v>229</v>
      </c>
      <c r="G609" s="23">
        <v>229</v>
      </c>
      <c r="H609" s="23">
        <v>227</v>
      </c>
      <c r="I609" s="23">
        <v>227</v>
      </c>
      <c r="J609" s="23">
        <v>225</v>
      </c>
      <c r="K609" s="23">
        <v>225</v>
      </c>
    </row>
    <row r="610" spans="2:11" ht="37.5">
      <c r="B610" s="6" t="s">
        <v>540</v>
      </c>
      <c r="C610" s="8" t="s">
        <v>536</v>
      </c>
      <c r="D610" s="23">
        <v>44</v>
      </c>
      <c r="E610" s="23">
        <v>45</v>
      </c>
      <c r="F610" s="23">
        <v>45</v>
      </c>
      <c r="G610" s="23">
        <v>45</v>
      </c>
      <c r="H610" s="23">
        <v>46</v>
      </c>
      <c r="I610" s="23">
        <v>46</v>
      </c>
      <c r="J610" s="23">
        <v>47</v>
      </c>
      <c r="K610" s="23">
        <v>47</v>
      </c>
    </row>
    <row r="611" spans="2:11" ht="37.5">
      <c r="B611" s="6" t="s">
        <v>541</v>
      </c>
      <c r="C611" s="8" t="s">
        <v>503</v>
      </c>
      <c r="D611" s="23">
        <v>138</v>
      </c>
      <c r="E611" s="23">
        <v>125</v>
      </c>
      <c r="F611" s="23">
        <v>120</v>
      </c>
      <c r="G611" s="23">
        <v>120</v>
      </c>
      <c r="H611" s="23">
        <v>118</v>
      </c>
      <c r="I611" s="23">
        <v>118</v>
      </c>
      <c r="J611" s="23">
        <v>115</v>
      </c>
      <c r="K611" s="23">
        <v>115</v>
      </c>
    </row>
    <row r="612" spans="2:11" ht="18.75">
      <c r="B612" s="3" t="s">
        <v>542</v>
      </c>
      <c r="C612" s="4"/>
      <c r="D612" s="5"/>
      <c r="E612" s="5"/>
      <c r="F612" s="5"/>
      <c r="G612" s="5"/>
      <c r="H612" s="5"/>
      <c r="I612" s="5"/>
      <c r="J612" s="5"/>
      <c r="K612" s="5"/>
    </row>
    <row r="613" spans="2:11" ht="37.5">
      <c r="B613" s="7" t="s">
        <v>543</v>
      </c>
      <c r="C613" s="8" t="s">
        <v>246</v>
      </c>
      <c r="D613" s="5"/>
      <c r="E613" s="5"/>
      <c r="F613" s="5"/>
      <c r="G613" s="5"/>
      <c r="H613" s="5"/>
      <c r="I613" s="5"/>
      <c r="J613" s="5"/>
      <c r="K613" s="5"/>
    </row>
    <row r="614" spans="2:11" ht="56.25">
      <c r="B614" s="14" t="s">
        <v>544</v>
      </c>
      <c r="C614" s="8" t="s">
        <v>246</v>
      </c>
      <c r="D614" s="5"/>
      <c r="E614" s="5"/>
      <c r="F614" s="5"/>
      <c r="G614" s="5"/>
      <c r="H614" s="5"/>
      <c r="I614" s="5"/>
      <c r="J614" s="5"/>
      <c r="K614" s="5"/>
    </row>
    <row r="615" spans="2:11" ht="37.5">
      <c r="B615" s="7" t="s">
        <v>545</v>
      </c>
      <c r="C615" s="8" t="s">
        <v>246</v>
      </c>
      <c r="D615" s="5"/>
      <c r="E615" s="5"/>
      <c r="F615" s="5"/>
      <c r="G615" s="5"/>
      <c r="H615" s="5"/>
      <c r="I615" s="5"/>
      <c r="J615" s="5"/>
      <c r="K615" s="5"/>
    </row>
    <row r="616" spans="2:11" ht="18.75">
      <c r="B616" s="6" t="s">
        <v>436</v>
      </c>
      <c r="C616" s="4"/>
      <c r="D616" s="5"/>
      <c r="E616" s="5"/>
      <c r="F616" s="5"/>
      <c r="G616" s="5"/>
      <c r="H616" s="5"/>
      <c r="I616" s="5"/>
      <c r="J616" s="5"/>
      <c r="K616" s="5"/>
    </row>
    <row r="617" spans="2:11" ht="18.75">
      <c r="B617" s="6" t="s">
        <v>437</v>
      </c>
      <c r="C617" s="4" t="s">
        <v>144</v>
      </c>
      <c r="D617" s="5"/>
      <c r="E617" s="5"/>
      <c r="F617" s="5"/>
      <c r="G617" s="5"/>
      <c r="H617" s="5"/>
      <c r="I617" s="5"/>
      <c r="J617" s="5"/>
      <c r="K617" s="5"/>
    </row>
    <row r="618" spans="2:11" ht="37.5">
      <c r="B618" s="6" t="s">
        <v>546</v>
      </c>
      <c r="C618" s="4" t="s">
        <v>144</v>
      </c>
      <c r="D618" s="5"/>
      <c r="E618" s="5"/>
      <c r="F618" s="5"/>
      <c r="G618" s="5"/>
      <c r="H618" s="5"/>
      <c r="I618" s="5"/>
      <c r="J618" s="5"/>
      <c r="K618" s="5"/>
    </row>
    <row r="619" spans="2:11" ht="18.75">
      <c r="B619" s="6" t="s">
        <v>547</v>
      </c>
      <c r="C619" s="4" t="s">
        <v>144</v>
      </c>
      <c r="D619" s="5"/>
      <c r="E619" s="5"/>
      <c r="F619" s="5"/>
      <c r="G619" s="5"/>
      <c r="H619" s="5"/>
      <c r="I619" s="5"/>
      <c r="J619" s="5"/>
      <c r="K619" s="5"/>
    </row>
    <row r="620" spans="2:11" ht="37.5">
      <c r="B620" s="7" t="s">
        <v>548</v>
      </c>
      <c r="C620" s="8" t="s">
        <v>549</v>
      </c>
      <c r="D620" s="5"/>
      <c r="E620" s="5"/>
      <c r="F620" s="5"/>
      <c r="G620" s="5"/>
      <c r="H620" s="5"/>
      <c r="I620" s="5"/>
      <c r="J620" s="5"/>
      <c r="K620" s="5"/>
    </row>
    <row r="621" spans="2:11" ht="37.5">
      <c r="B621" s="7" t="s">
        <v>550</v>
      </c>
      <c r="C621" s="8" t="s">
        <v>551</v>
      </c>
      <c r="D621" s="5"/>
      <c r="E621" s="5"/>
      <c r="F621" s="5"/>
      <c r="G621" s="5"/>
      <c r="H621" s="5"/>
      <c r="I621" s="5"/>
      <c r="J621" s="5"/>
      <c r="K621" s="5"/>
    </row>
    <row r="622" spans="2:11" ht="37.5">
      <c r="B622" s="7" t="s">
        <v>550</v>
      </c>
      <c r="C622" s="4" t="s">
        <v>11</v>
      </c>
      <c r="D622" s="5"/>
      <c r="E622" s="5"/>
      <c r="F622" s="5"/>
      <c r="G622" s="5"/>
      <c r="H622" s="5"/>
      <c r="I622" s="5"/>
      <c r="J622" s="5"/>
      <c r="K622" s="5"/>
    </row>
    <row r="623" spans="2:11" ht="37.5">
      <c r="B623" s="7" t="s">
        <v>552</v>
      </c>
      <c r="C623" s="8" t="s">
        <v>180</v>
      </c>
      <c r="D623" s="5"/>
      <c r="E623" s="5"/>
      <c r="F623" s="5"/>
      <c r="G623" s="5"/>
      <c r="H623" s="5"/>
      <c r="I623" s="5"/>
      <c r="J623" s="5"/>
      <c r="K623" s="5"/>
    </row>
    <row r="624" spans="2:11" ht="37.5">
      <c r="B624" s="7" t="s">
        <v>552</v>
      </c>
      <c r="C624" s="4" t="s">
        <v>11</v>
      </c>
      <c r="D624" s="5"/>
      <c r="E624" s="5"/>
      <c r="F624" s="5"/>
      <c r="G624" s="5"/>
      <c r="H624" s="5"/>
      <c r="I624" s="5"/>
      <c r="J624" s="5"/>
      <c r="K624" s="5"/>
    </row>
    <row r="625" spans="2:11" ht="18.75">
      <c r="B625" s="7" t="s">
        <v>553</v>
      </c>
      <c r="C625" s="4" t="s">
        <v>554</v>
      </c>
      <c r="D625" s="5"/>
      <c r="E625" s="5"/>
      <c r="F625" s="5"/>
      <c r="G625" s="5"/>
      <c r="H625" s="5"/>
      <c r="I625" s="5"/>
      <c r="J625" s="5"/>
      <c r="K625" s="5"/>
    </row>
    <row r="626" spans="2:11" ht="18.75">
      <c r="B626" s="7" t="s">
        <v>553</v>
      </c>
      <c r="C626" s="4" t="s">
        <v>11</v>
      </c>
      <c r="D626" s="5"/>
      <c r="E626" s="5"/>
      <c r="F626" s="5"/>
      <c r="G626" s="5"/>
      <c r="H626" s="5"/>
      <c r="I626" s="5"/>
      <c r="J626" s="5"/>
      <c r="K626" s="5"/>
    </row>
    <row r="627" spans="2:11" ht="18.75">
      <c r="B627" s="7" t="s">
        <v>555</v>
      </c>
      <c r="C627" s="8" t="s">
        <v>556</v>
      </c>
      <c r="D627" s="5"/>
      <c r="E627" s="5"/>
      <c r="F627" s="5"/>
      <c r="G627" s="5"/>
      <c r="H627" s="5"/>
      <c r="I627" s="5"/>
      <c r="J627" s="5"/>
      <c r="K627" s="5"/>
    </row>
    <row r="628" spans="2:11" ht="18.75">
      <c r="B628" s="7" t="s">
        <v>555</v>
      </c>
      <c r="C628" s="4" t="s">
        <v>11</v>
      </c>
      <c r="D628" s="5"/>
      <c r="E628" s="5"/>
      <c r="F628" s="5"/>
      <c r="G628" s="5"/>
      <c r="H628" s="5"/>
      <c r="I628" s="5"/>
      <c r="J628" s="5"/>
      <c r="K628" s="5"/>
    </row>
    <row r="629" spans="2:11" ht="18.75">
      <c r="B629" s="3" t="s">
        <v>557</v>
      </c>
      <c r="C629" s="4"/>
      <c r="D629" s="5"/>
      <c r="E629" s="5"/>
      <c r="F629" s="5"/>
      <c r="G629" s="5"/>
      <c r="H629" s="5"/>
      <c r="I629" s="5"/>
      <c r="J629" s="5"/>
      <c r="K629" s="5"/>
    </row>
    <row r="630" spans="2:11" ht="37.5">
      <c r="B630" s="14" t="s">
        <v>558</v>
      </c>
      <c r="C630" s="4"/>
      <c r="D630" s="5"/>
      <c r="E630" s="5"/>
      <c r="F630" s="5"/>
      <c r="G630" s="5"/>
      <c r="H630" s="5"/>
      <c r="I630" s="5"/>
      <c r="J630" s="5"/>
      <c r="K630" s="5"/>
    </row>
    <row r="631" spans="2:11" ht="18.75">
      <c r="B631" s="7" t="s">
        <v>559</v>
      </c>
      <c r="C631" s="8" t="s">
        <v>327</v>
      </c>
      <c r="D631" s="18">
        <v>6.341</v>
      </c>
      <c r="E631" s="18">
        <v>6.639</v>
      </c>
      <c r="F631" s="18">
        <v>6.951004731114967</v>
      </c>
      <c r="G631" s="18">
        <v>7.027465783157231</v>
      </c>
      <c r="H631" s="18">
        <v>7.27767235607511</v>
      </c>
      <c r="I631" s="18">
        <v>7.350449079635861</v>
      </c>
      <c r="J631" s="18">
        <v>7.6196919684564985</v>
      </c>
      <c r="K631" s="18">
        <v>7.695888888141063</v>
      </c>
    </row>
    <row r="632" spans="2:11" ht="18.75">
      <c r="B632" s="7" t="s">
        <v>560</v>
      </c>
      <c r="C632" s="8" t="s">
        <v>327</v>
      </c>
      <c r="D632" s="18">
        <v>2.782</v>
      </c>
      <c r="E632" s="18">
        <v>2.912742154234348</v>
      </c>
      <c r="F632" s="18">
        <v>3.0496286330171642</v>
      </c>
      <c r="G632" s="18">
        <v>3.0831745479803527</v>
      </c>
      <c r="H632" s="18">
        <v>3.1929481934396713</v>
      </c>
      <c r="I632" s="18">
        <v>3.224877675374068</v>
      </c>
      <c r="J632" s="18">
        <v>3.3430031629468506</v>
      </c>
      <c r="K632" s="18">
        <v>3.376433194576319</v>
      </c>
    </row>
    <row r="633" spans="2:11" ht="18.75">
      <c r="B633" s="7" t="s">
        <v>561</v>
      </c>
      <c r="C633" s="8" t="s">
        <v>327</v>
      </c>
      <c r="D633" s="18">
        <v>3.559</v>
      </c>
      <c r="E633" s="18">
        <v>3.726257845765652</v>
      </c>
      <c r="F633" s="18">
        <v>3.9013760980978023</v>
      </c>
      <c r="G633" s="18">
        <v>3.9442912351768777</v>
      </c>
      <c r="H633" s="18">
        <v>4.084724162635438</v>
      </c>
      <c r="I633" s="18">
        <v>4.125571404261793</v>
      </c>
      <c r="J633" s="18">
        <v>4.2766888055096475</v>
      </c>
      <c r="K633" s="18">
        <v>4.319455693564744</v>
      </c>
    </row>
    <row r="634" spans="2:11" ht="18.75">
      <c r="B634" s="14" t="s">
        <v>562</v>
      </c>
      <c r="C634" s="8"/>
      <c r="D634" s="5"/>
      <c r="E634" s="5"/>
      <c r="F634" s="5"/>
      <c r="G634" s="5"/>
      <c r="H634" s="5"/>
      <c r="I634" s="5"/>
      <c r="J634" s="5"/>
      <c r="K634" s="5"/>
    </row>
    <row r="635" spans="2:11" ht="18.75">
      <c r="B635" s="7" t="s">
        <v>559</v>
      </c>
      <c r="C635" s="8" t="s">
        <v>327</v>
      </c>
      <c r="D635" s="5"/>
      <c r="E635" s="5"/>
      <c r="F635" s="5"/>
      <c r="G635" s="5"/>
      <c r="H635" s="5"/>
      <c r="I635" s="5"/>
      <c r="J635" s="5"/>
      <c r="K635" s="5"/>
    </row>
    <row r="636" spans="2:11" ht="18.75">
      <c r="B636" s="7" t="s">
        <v>563</v>
      </c>
      <c r="C636" s="8" t="s">
        <v>327</v>
      </c>
      <c r="D636" s="5"/>
      <c r="E636" s="5"/>
      <c r="F636" s="5"/>
      <c r="G636" s="5"/>
      <c r="H636" s="5"/>
      <c r="I636" s="5"/>
      <c r="J636" s="5"/>
      <c r="K636" s="5"/>
    </row>
    <row r="637" spans="2:11" ht="18.75">
      <c r="B637" s="7" t="s">
        <v>564</v>
      </c>
      <c r="C637" s="8" t="s">
        <v>327</v>
      </c>
      <c r="D637" s="5"/>
      <c r="E637" s="5"/>
      <c r="F637" s="5"/>
      <c r="G637" s="5"/>
      <c r="H637" s="5"/>
      <c r="I637" s="5"/>
      <c r="J637" s="5"/>
      <c r="K637" s="5"/>
    </row>
    <row r="638" spans="2:11" ht="37.5">
      <c r="B638" s="7" t="s">
        <v>565</v>
      </c>
      <c r="C638" s="9"/>
      <c r="D638" s="5"/>
      <c r="E638" s="5"/>
      <c r="F638" s="5"/>
      <c r="G638" s="5"/>
      <c r="H638" s="5"/>
      <c r="I638" s="5"/>
      <c r="J638" s="5"/>
      <c r="K638" s="5"/>
    </row>
    <row r="639" spans="2:11" ht="18.75">
      <c r="B639" s="7" t="s">
        <v>566</v>
      </c>
      <c r="C639" s="9" t="s">
        <v>253</v>
      </c>
      <c r="D639" s="5">
        <v>112.32</v>
      </c>
      <c r="E639" s="5">
        <v>107.99</v>
      </c>
      <c r="F639" s="5">
        <v>108.89</v>
      </c>
      <c r="G639" s="5">
        <v>112.1567</v>
      </c>
      <c r="H639" s="5">
        <v>103.58</v>
      </c>
      <c r="I639" s="5">
        <v>106.6874</v>
      </c>
      <c r="J639" s="5">
        <v>108.81</v>
      </c>
      <c r="K639" s="5">
        <v>112.07430000000001</v>
      </c>
    </row>
    <row r="640" spans="2:11" ht="18.75">
      <c r="B640" s="7" t="s">
        <v>567</v>
      </c>
      <c r="C640" s="9" t="s">
        <v>253</v>
      </c>
      <c r="D640" s="5">
        <v>114.5</v>
      </c>
      <c r="E640" s="5">
        <v>108.53999999999999</v>
      </c>
      <c r="F640" s="5">
        <v>104.9</v>
      </c>
      <c r="G640" s="5">
        <v>108.04700000000001</v>
      </c>
      <c r="H640" s="5">
        <v>105.23</v>
      </c>
      <c r="I640" s="5">
        <v>108.38690000000001</v>
      </c>
      <c r="J640" s="5">
        <v>103.98</v>
      </c>
      <c r="K640" s="5">
        <v>107.0994</v>
      </c>
    </row>
    <row r="641" spans="2:11" ht="18.75">
      <c r="B641" s="7" t="s">
        <v>568</v>
      </c>
      <c r="C641" s="9" t="s">
        <v>253</v>
      </c>
      <c r="D641" s="5">
        <v>0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</row>
    <row r="642" spans="2:11" ht="18.75">
      <c r="B642" s="7" t="s">
        <v>291</v>
      </c>
      <c r="C642" s="9" t="s">
        <v>253</v>
      </c>
      <c r="D642" s="5">
        <v>100</v>
      </c>
      <c r="E642" s="5">
        <v>107.33</v>
      </c>
      <c r="F642" s="5">
        <v>103</v>
      </c>
      <c r="G642" s="5">
        <v>106.09</v>
      </c>
      <c r="H642" s="5">
        <v>104.92</v>
      </c>
      <c r="I642" s="5">
        <v>108.0676</v>
      </c>
      <c r="J642" s="5">
        <v>106.01</v>
      </c>
      <c r="K642" s="5">
        <v>109.19030000000001</v>
      </c>
    </row>
    <row r="643" spans="2:11" ht="18.75">
      <c r="B643" s="7" t="s">
        <v>569</v>
      </c>
      <c r="C643" s="9" t="s">
        <v>253</v>
      </c>
      <c r="D643" s="5">
        <v>0</v>
      </c>
      <c r="E643" s="5">
        <v>0</v>
      </c>
      <c r="F643" s="5">
        <v>0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</row>
    <row r="644" spans="2:11" ht="18.75">
      <c r="B644" s="7" t="s">
        <v>570</v>
      </c>
      <c r="C644" s="9" t="s">
        <v>253</v>
      </c>
      <c r="D644" s="5">
        <v>100</v>
      </c>
      <c r="E644" s="5">
        <v>103.27</v>
      </c>
      <c r="F644" s="5">
        <v>106.78</v>
      </c>
      <c r="G644" s="5">
        <v>109.9834</v>
      </c>
      <c r="H644" s="5">
        <v>105.53</v>
      </c>
      <c r="I644" s="5">
        <v>108.69590000000001</v>
      </c>
      <c r="J644" s="5">
        <v>105.78</v>
      </c>
      <c r="K644" s="5">
        <v>108.9534</v>
      </c>
    </row>
    <row r="645" spans="2:11" ht="37.5">
      <c r="B645" s="6" t="s">
        <v>571</v>
      </c>
      <c r="C645" s="4" t="s">
        <v>572</v>
      </c>
      <c r="D645" s="5">
        <v>104.26</v>
      </c>
      <c r="E645" s="5">
        <v>108.37</v>
      </c>
      <c r="F645" s="5">
        <v>106.73</v>
      </c>
      <c r="G645" s="5">
        <v>109.93190000000001</v>
      </c>
      <c r="H645" s="5">
        <v>103.13</v>
      </c>
      <c r="I645" s="5">
        <v>106.2239</v>
      </c>
      <c r="J645" s="5">
        <v>108.7</v>
      </c>
      <c r="K645" s="5">
        <v>111.96100000000001</v>
      </c>
    </row>
    <row r="646" spans="2:11" ht="37.5">
      <c r="B646" s="6" t="s">
        <v>573</v>
      </c>
      <c r="C646" s="4" t="s">
        <v>572</v>
      </c>
      <c r="D646" s="5">
        <v>101.07</v>
      </c>
      <c r="E646" s="5">
        <v>103.48</v>
      </c>
      <c r="F646" s="5">
        <v>103.22</v>
      </c>
      <c r="G646" s="5">
        <v>106.31660000000001</v>
      </c>
      <c r="H646" s="5">
        <v>104.05</v>
      </c>
      <c r="I646" s="5">
        <v>107.1715</v>
      </c>
      <c r="J646" s="5">
        <v>107.51</v>
      </c>
      <c r="K646" s="5">
        <v>110.73530000000001</v>
      </c>
    </row>
    <row r="647" spans="2:11" ht="37.5">
      <c r="B647" s="6" t="s">
        <v>574</v>
      </c>
      <c r="C647" s="4" t="s">
        <v>572</v>
      </c>
      <c r="D647" s="5">
        <v>107.63</v>
      </c>
      <c r="E647" s="5">
        <v>104.32</v>
      </c>
      <c r="F647" s="5">
        <v>105.43</v>
      </c>
      <c r="G647" s="5">
        <v>108.59290000000001</v>
      </c>
      <c r="H647" s="5">
        <v>108.99</v>
      </c>
      <c r="I647" s="5">
        <v>112.2597</v>
      </c>
      <c r="J647" s="5">
        <v>103.45</v>
      </c>
      <c r="K647" s="5">
        <v>106.5535</v>
      </c>
    </row>
    <row r="648" spans="2:11" ht="37.5">
      <c r="B648" s="6" t="s">
        <v>575</v>
      </c>
      <c r="C648" s="4" t="s">
        <v>572</v>
      </c>
      <c r="D648" s="29">
        <v>0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</row>
    <row r="649" spans="2:11" ht="37.5">
      <c r="B649" s="6" t="s">
        <v>576</v>
      </c>
      <c r="C649" s="4" t="s">
        <v>572</v>
      </c>
      <c r="D649" s="5">
        <v>105.13</v>
      </c>
      <c r="E649" s="5">
        <v>106.51</v>
      </c>
      <c r="F649" s="5">
        <v>106.25</v>
      </c>
      <c r="G649" s="5">
        <v>109.4375</v>
      </c>
      <c r="H649" s="5">
        <v>105.8</v>
      </c>
      <c r="I649" s="5">
        <v>108.974</v>
      </c>
      <c r="J649" s="5">
        <v>103.9</v>
      </c>
      <c r="K649" s="5">
        <v>107.01700000000001</v>
      </c>
    </row>
    <row r="650" spans="2:11" ht="37.5">
      <c r="B650" s="6" t="s">
        <v>577</v>
      </c>
      <c r="C650" s="4" t="s">
        <v>327</v>
      </c>
      <c r="D650" s="18">
        <v>25.413</v>
      </c>
      <c r="E650" s="18">
        <v>25.413</v>
      </c>
      <c r="F650" s="18">
        <v>25.65</v>
      </c>
      <c r="G650" s="18">
        <v>27.73</v>
      </c>
      <c r="H650" s="18">
        <v>25.8</v>
      </c>
      <c r="I650" s="18">
        <v>26.1</v>
      </c>
      <c r="J650" s="18">
        <v>25.914</v>
      </c>
      <c r="K650" s="18">
        <v>26.43</v>
      </c>
    </row>
  </sheetData>
  <sheetProtection/>
  <mergeCells count="7">
    <mergeCell ref="B2:K2"/>
    <mergeCell ref="B3:K3"/>
    <mergeCell ref="B4:K4"/>
    <mergeCell ref="B7:B9"/>
    <mergeCell ref="C7:C9"/>
    <mergeCell ref="D8:D9"/>
    <mergeCell ref="E8:E9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Доронин Вадим Петрович</cp:lastModifiedBy>
  <cp:lastPrinted>2013-07-07T14:07:51Z</cp:lastPrinted>
  <dcterms:created xsi:type="dcterms:W3CDTF">2013-05-25T16:45:04Z</dcterms:created>
  <dcterms:modified xsi:type="dcterms:W3CDTF">2013-10-24T05:17:56Z</dcterms:modified>
  <cp:category/>
  <cp:version/>
  <cp:contentType/>
  <cp:contentStatus/>
</cp:coreProperties>
</file>